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Presupuesto Aprobado-Ejec  FEBR" sheetId="2" r:id="rId1"/>
    <sheet name="INGRESOS DE VS Y FR 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0" i="2" l="1"/>
  <c r="O30" i="2" l="1"/>
  <c r="O20" i="2"/>
  <c r="O14" i="2"/>
  <c r="N10" i="2" l="1"/>
  <c r="N30" i="2" l="1"/>
  <c r="N20" i="2"/>
  <c r="N14" i="2"/>
  <c r="M10" i="2" l="1"/>
  <c r="M56" i="2" l="1"/>
  <c r="M30" i="2"/>
  <c r="M20" i="2"/>
  <c r="M14" i="2"/>
  <c r="L10" i="2" l="1"/>
  <c r="L30" i="2" l="1"/>
  <c r="L56" i="2"/>
  <c r="M13" i="2"/>
  <c r="N56" i="2"/>
  <c r="O56" i="2"/>
  <c r="L20" i="2"/>
  <c r="L14" i="2"/>
  <c r="O13" i="2" l="1"/>
  <c r="O87" i="2"/>
  <c r="N13" i="2"/>
  <c r="N87" i="2"/>
  <c r="L87" i="2"/>
  <c r="L13" i="2"/>
  <c r="K10" i="2"/>
  <c r="P9" i="2" l="1"/>
  <c r="P8" i="2"/>
  <c r="K56" i="2" l="1"/>
  <c r="K30" i="2"/>
  <c r="K20" i="2"/>
  <c r="K14" i="2"/>
  <c r="K87" i="2" l="1"/>
  <c r="K13" i="2"/>
  <c r="J10" i="2"/>
  <c r="J56" i="2" l="1"/>
  <c r="J30" i="2"/>
  <c r="J20" i="2" l="1"/>
  <c r="J14" i="2"/>
  <c r="J13" i="2" l="1"/>
  <c r="D10" i="2"/>
  <c r="P18" i="2" l="1"/>
  <c r="I10" i="2"/>
  <c r="H56" i="2" l="1"/>
  <c r="H30" i="2"/>
  <c r="H20" i="2"/>
  <c r="H14" i="2"/>
  <c r="H10" i="2"/>
  <c r="H87" i="2" l="1"/>
  <c r="H13" i="2"/>
  <c r="G10" i="2"/>
  <c r="G56" i="2"/>
  <c r="G30" i="2"/>
  <c r="G20" i="2"/>
  <c r="G14" i="2"/>
  <c r="F56" i="2"/>
  <c r="F30" i="2"/>
  <c r="F20" i="2"/>
  <c r="F14" i="2"/>
  <c r="E10" i="2"/>
  <c r="F10" i="2"/>
  <c r="P10" i="2" l="1"/>
  <c r="G13" i="2"/>
  <c r="F13" i="2"/>
  <c r="F87" i="2"/>
  <c r="E56" i="2"/>
  <c r="E30" i="2"/>
  <c r="E20" i="2"/>
  <c r="E14" i="2"/>
  <c r="E13" i="2" l="1"/>
  <c r="B20" i="2"/>
  <c r="B14" i="2"/>
  <c r="D30" i="2" l="1"/>
  <c r="D20" i="2"/>
  <c r="D14" i="2"/>
  <c r="D56" i="2"/>
  <c r="C56" i="2"/>
  <c r="C87" i="2" s="1"/>
  <c r="D13" i="2" l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B66" i="2" l="1"/>
  <c r="B87" i="2" s="1"/>
  <c r="J87" i="2"/>
  <c r="M87" i="2"/>
  <c r="P17" i="2"/>
  <c r="P19" i="2"/>
  <c r="P25" i="2"/>
  <c r="P26" i="2"/>
  <c r="P38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60" i="2"/>
  <c r="P62" i="2"/>
  <c r="P63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E87" i="2"/>
  <c r="D71" i="2"/>
  <c r="P71" i="2" s="1"/>
  <c r="P66" i="2"/>
  <c r="P34" i="2" l="1"/>
  <c r="P23" i="2" l="1"/>
  <c r="P61" i="2"/>
  <c r="P16" i="2"/>
  <c r="P22" i="2"/>
  <c r="P64" i="2"/>
  <c r="P57" i="2" l="1"/>
  <c r="I14" i="2"/>
  <c r="P15" i="2"/>
  <c r="P33" i="2"/>
  <c r="P28" i="2"/>
  <c r="P36" i="2"/>
  <c r="P24" i="2"/>
  <c r="P27" i="2"/>
  <c r="P59" i="2"/>
  <c r="P29" i="2"/>
  <c r="P32" i="2"/>
  <c r="P35" i="2"/>
  <c r="I20" i="2" l="1"/>
  <c r="P20" i="2" s="1"/>
  <c r="P21" i="2"/>
  <c r="P31" i="2"/>
  <c r="P14" i="2"/>
  <c r="I56" i="2"/>
  <c r="P56" i="2" s="1"/>
  <c r="P37" i="2"/>
  <c r="P39" i="2"/>
  <c r="I30" i="2" l="1"/>
  <c r="P30" i="2" s="1"/>
  <c r="I13" i="2" l="1"/>
  <c r="P13" i="2" s="1"/>
  <c r="I87" i="2"/>
  <c r="P87" i="2" s="1"/>
</calcChain>
</file>

<file path=xl/sharedStrings.xml><?xml version="1.0" encoding="utf-8"?>
<sst xmlns="http://schemas.openxmlformats.org/spreadsheetml/2006/main" count="153" uniqueCount="151">
  <si>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</si>
  <si>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</si>
  <si>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</si>
  <si>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</si>
  <si>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</si>
  <si>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</si>
  <si>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</si>
  <si>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</si>
  <si>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</si>
  <si>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</si>
  <si>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</si>
  <si>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</si>
  <si>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</si>
  <si>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</si>
  <si>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</si>
  <si>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</si>
  <si>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</si>
  <si>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</si>
  <si>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</si>
  <si>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</si>
  <si>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</si>
  <si>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</si>
  <si>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</si>
  <si>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</si>
  <si>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</si>
  <si>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</si>
  <si>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</si>
  <si>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</si>
  <si>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</si>
  <si>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</si>
  <si>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</si>
  <si>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</si>
  <si>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</si>
  <si>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</si>
  <si>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</si>
  <si>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</si>
  <si>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</si>
  <si>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</si>
  <si>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</si>
  <si>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</si>
  <si>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</si>
  <si>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</si>
  <si>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</si>
  <si>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</si>
  <si>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</si>
  <si>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</si>
  <si>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</si>
  <si>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</si>
  <si>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</si>
  <si>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</si>
  <si>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</si>
  <si>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</si>
  <si>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</si>
  <si>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</si>
  <si>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</si>
  <si>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</si>
  <si>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</si>
  <si>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</si>
  <si>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</si>
  <si>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</si>
  <si>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</si>
  <si>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</si>
  <si>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</si>
  <si>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</si>
  <si>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</si>
  <si>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</si>
  <si>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</si>
  <si>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</si>
  <si>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</si>
  <si>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</si>
  <si>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</si>
  <si>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</si>
  <si>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</si>
  <si>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</si>
  <si>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</si>
  <si>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</si>
  <si>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</si>
  <si>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</si>
  <si>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</si>
  <si>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</si>
  <si>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</si>
  <si>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</si>
  <si>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</si>
  <si>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</si>
  <si>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</si>
  <si>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</si>
  <si>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</si>
  <si>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</si>
  <si>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</si>
  <si>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</si>
  <si>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</si>
  <si>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</si>
  <si>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</si>
  <si>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</si>
  <si>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</si>
  <si>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</si>
  <si>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</si>
  <si>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</si>
  <si>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</si>
  <si>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</si>
  <si>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</si>
  <si>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</si>
  <si>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</si>
  <si>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</si>
  <si>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</si>
  <si>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</si>
  <si>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</si>
  <si>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</si>
  <si>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</si>
  <si>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</si>
  <si>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</si>
  <si>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</si>
  <si>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</si>
  <si>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</si>
  <si>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</si>
  <si>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</si>
  <si>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</si>
  <si>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</si>
  <si>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</si>
  <si>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</si>
  <si>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</si>
  <si>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</si>
  <si>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</si>
  <si>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</si>
  <si>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ENC. CONTABILIDAD</t>
  </si>
  <si>
    <t>REVISADO POR:</t>
  </si>
  <si>
    <t>APROBADO POR: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</si>
  <si>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</si>
  <si>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</si>
  <si>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r>
      <t>INGRESOS</t>
    </r>
    <r>
      <rPr>
        <b/>
        <sz val="12"/>
        <rFont val="Calibri"/>
        <family val="2"/>
        <scheme val="minor"/>
      </rPr>
      <t xml:space="preserve"> VS</t>
    </r>
    <r>
      <rPr>
        <b/>
        <sz val="12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</si>
  <si>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2"/>
        <rFont val="Calibri"/>
        <family val="2"/>
        <scheme val="minor"/>
      </rPr>
      <t>FR</t>
    </r>
    <r>
      <rPr>
        <b/>
        <sz val="12"/>
        <color rgb="FFFF0000"/>
        <rFont val="Calibri"/>
        <family val="2"/>
        <scheme val="minor"/>
      </rPr>
      <t xml:space="preserve"> EN RD$</t>
    </r>
  </si>
  <si>
    <t xml:space="preserve">SERVICIO REGIONAL DE SALUD NORCENTRAL   </t>
  </si>
  <si>
    <t xml:space="preserve">HOSPITAL REGIONAL UNIVERSITARIO JOSE MARIA CABRAL Y BAEZ </t>
  </si>
  <si>
    <t xml:space="preserve"> Ejecución de Gasto y Aplicaciones financieras </t>
  </si>
  <si>
    <t>LIC. YENIFFER CASTILLO</t>
  </si>
  <si>
    <t xml:space="preserve">DR. BERNARDO HILARIO </t>
  </si>
  <si>
    <t>ENERO 2024</t>
  </si>
  <si>
    <t>FEBREO 2024</t>
  </si>
  <si>
    <t>MARZO 2024</t>
  </si>
  <si>
    <t>Abril 2024</t>
  </si>
  <si>
    <t>MAYO 2024</t>
  </si>
  <si>
    <t>Junio 2024</t>
  </si>
  <si>
    <t>Julio 2024</t>
  </si>
  <si>
    <t>Agosto 2024</t>
  </si>
  <si>
    <t>SEPTEMBRE 2024</t>
  </si>
  <si>
    <t>OCTUBRE 2024</t>
  </si>
  <si>
    <t>NOVIEMBRE 2024</t>
  </si>
  <si>
    <t>DICIEMBRE 2024</t>
  </si>
  <si>
    <t>LIC. Adriano Miguel Ureña</t>
  </si>
  <si>
    <t>ADMINISTRADOR</t>
  </si>
  <si>
    <t>TOTAL 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</si>
</sst>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&quot;RD$&quot;* #,##0.00_);_(&quot;RD$&quot;* \(#,##0.00\);_(&quot;RD$&quot;* &quot;-&quot;??_);_(@_)"/>
    <numFmt numFmtId="166" formatCode="#,##0.00;[Red]#,##0.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56">
    <xf numFmtId="0" fontId="0" fillId="0" borderId="0" xfId="0"/>
    <xf numFmtId="0" fontId="0" fillId="0" borderId="2" xfId="0" applyBorder="1"/>
    <xf numFmtId="164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4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4" fontId="0" fillId="0" borderId="6" xfId="0" applyNumberFormat="1" applyBorder="1" applyAlignment="1">
      <alignment vertical="center" wrapText="1"/>
    </xf>
    <xf numFmtId="164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0" fontId="3" fillId="6" borderId="5" xfId="0" applyFont="1" applyFill="1" applyBorder="1"/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4" fontId="0" fillId="0" borderId="0" xfId="0" applyNumberFormat="1"/>
    <xf numFmtId="166" fontId="23" fillId="7" borderId="4" xfId="4" applyNumberFormat="1" applyFont="1" applyFill="1" applyBorder="1" applyAlignment="1">
      <alignment vertical="top"/>
    </xf>
    <xf numFmtId="166" fontId="26" fillId="7" borderId="4" xfId="4" applyNumberFormat="1" applyFont="1" applyFill="1" applyBorder="1" applyAlignment="1">
      <alignment vertical="top"/>
    </xf>
    <xf numFmtId="0" fontId="3" fillId="0" borderId="0" xfId="0" applyFont="1"/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18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0" fontId="9" fillId="2" borderId="4" xfId="0" applyFont="1" applyFill="1" applyBorder="1" applyAlignment="1">
      <alignment vertical="center"/>
    </xf>
    <xf numFmtId="4" fontId="3" fillId="0" borderId="4" xfId="1" applyNumberFormat="1" applyFont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43" fontId="0" fillId="0" borderId="4" xfId="1" applyFont="1" applyBorder="1" applyAlignment="1">
      <alignment vertical="center" wrapText="1"/>
    </xf>
    <xf numFmtId="43" fontId="0" fillId="0" borderId="5" xfId="1" applyFont="1" applyBorder="1" applyAlignment="1">
      <alignment vertical="center" wrapText="1"/>
    </xf>
    <xf numFmtId="4" fontId="14" fillId="0" borderId="5" xfId="0" applyNumberFormat="1" applyFont="1" applyBorder="1" applyAlignment="1">
      <alignment horizontal="right"/>
    </xf>
    <xf numFmtId="4" fontId="14" fillId="0" borderId="6" xfId="0" applyNumberFormat="1" applyFont="1" applyBorder="1" applyAlignment="1">
      <alignment horizontal="right"/>
    </xf>
    <xf numFmtId="43" fontId="14" fillId="0" borderId="4" xfId="1" applyFont="1" applyBorder="1" applyAlignment="1">
      <alignment horizontal="right"/>
    </xf>
    <xf numFmtId="43" fontId="14" fillId="0" borderId="5" xfId="1" applyFont="1" applyBorder="1" applyAlignment="1">
      <alignment horizontal="right"/>
    </xf>
    <xf numFmtId="43" fontId="2" fillId="2" borderId="4" xfId="1" applyFont="1" applyFill="1" applyBorder="1"/>
    <xf numFmtId="43" fontId="3" fillId="0" borderId="5" xfId="1" applyFont="1" applyBorder="1"/>
    <xf numFmtId="43" fontId="3" fillId="0" borderId="4" xfId="1" applyFont="1" applyBorder="1"/>
    <xf numFmtId="43" fontId="3" fillId="0" borderId="6" xfId="1" applyFont="1" applyBorder="1"/>
    <xf numFmtId="43" fontId="5" fillId="0" borderId="4" xfId="1" applyFont="1" applyBorder="1" applyAlignment="1">
      <alignment horizontal="right"/>
    </xf>
    <xf numFmtId="43" fontId="0" fillId="0" borderId="6" xfId="1" applyFont="1" applyBorder="1"/>
    <xf numFmtId="43" fontId="0" fillId="0" borderId="4" xfId="1" applyFont="1" applyBorder="1" applyAlignment="1">
      <alignment wrapText="1"/>
    </xf>
    <xf numFmtId="43" fontId="0" fillId="0" borderId="4" xfId="1" applyFont="1" applyBorder="1" applyAlignment="1"/>
    <xf numFmtId="43" fontId="14" fillId="0" borderId="6" xfId="1" applyFont="1" applyBorder="1" applyAlignment="1">
      <alignment horizontal="right"/>
    </xf>
    <xf numFmtId="43" fontId="5" fillId="0" borderId="5" xfId="0" applyNumberFormat="1" applyFont="1" applyBorder="1" applyAlignment="1">
      <alignment horizontal="right"/>
    </xf>
    <xf numFmtId="43" fontId="5" fillId="0" borderId="5" xfId="1" applyFont="1" applyBorder="1" applyAlignment="1">
      <alignment horizontal="right"/>
    </xf>
    <xf numFmtId="43" fontId="5" fillId="0" borderId="6" xfId="0" applyNumberFormat="1" applyFont="1" applyBorder="1" applyAlignment="1">
      <alignment horizontal="right"/>
    </xf>
    <xf numFmtId="0" fontId="20" fillId="0" borderId="0" xfId="0" applyFont="1" applyAlignment="1">
      <alignment horizontal="left"/>
    </xf>
    <xf numFmtId="49" fontId="18" fillId="0" borderId="4" xfId="0" applyNumberFormat="1" applyFont="1" applyBorder="1" applyAlignment="1">
      <alignment horizontal="left" vertical="top" wrapText="1" readingOrder="1"/>
    </xf>
    <xf numFmtId="43" fontId="18" fillId="0" borderId="4" xfId="1" applyFont="1" applyBorder="1" applyAlignment="1">
      <alignment horizontal="left" vertical="top" wrapText="1" readingOrder="1"/>
    </xf>
    <xf numFmtId="43" fontId="0" fillId="0" borderId="0" xfId="1" applyFont="1"/>
    <xf numFmtId="4" fontId="18" fillId="0" borderId="4" xfId="0" applyNumberFormat="1" applyFont="1" applyBorder="1" applyAlignment="1">
      <alignment vertical="top" wrapText="1" readingOrder="1"/>
    </xf>
    <xf numFmtId="0" fontId="20" fillId="0" borderId="0" xfId="0" applyFont="1" applyAlignment="1">
      <alignment horizontal="left" vertical="top"/>
    </xf>
    <xf numFmtId="0" fontId="32" fillId="0" borderId="18" xfId="0" applyFont="1" applyBorder="1" applyAlignment="1">
      <alignment horizontal="left" vertical="top" wrapText="1" readingOrder="1"/>
    </xf>
    <xf numFmtId="0" fontId="32" fillId="0" borderId="4" xfId="0" applyFont="1" applyBorder="1" applyAlignment="1">
      <alignment vertical="top" readingOrder="1"/>
    </xf>
    <xf numFmtId="17" fontId="17" fillId="4" borderId="19" xfId="0" applyNumberFormat="1" applyFont="1" applyFill="1" applyBorder="1" applyAlignment="1">
      <alignment horizontal="center"/>
    </xf>
    <xf numFmtId="49" fontId="17" fillId="4" borderId="20" xfId="0" applyNumberFormat="1" applyFont="1" applyFill="1" applyBorder="1" applyAlignment="1">
      <alignment horizontal="center"/>
    </xf>
    <xf numFmtId="17" fontId="22" fillId="6" borderId="13" xfId="1" applyNumberFormat="1" applyFont="1" applyFill="1" applyBorder="1" applyAlignment="1">
      <alignment horizontal="center" wrapText="1"/>
    </xf>
    <xf numFmtId="17" fontId="17" fillId="4" borderId="20" xfId="0" applyNumberFormat="1" applyFont="1" applyFill="1" applyBorder="1" applyAlignment="1">
      <alignment horizontal="center"/>
    </xf>
    <xf numFmtId="17" fontId="22" fillId="6" borderId="5" xfId="1" applyNumberFormat="1" applyFont="1" applyFill="1" applyBorder="1" applyAlignment="1">
      <alignment horizontal="center" wrapText="1"/>
    </xf>
    <xf numFmtId="0" fontId="12" fillId="0" borderId="29" xfId="0" applyFont="1" applyBorder="1" applyAlignment="1">
      <alignment horizontal="left" wrapText="1"/>
    </xf>
    <xf numFmtId="0" fontId="12" fillId="0" borderId="30" xfId="0" applyFont="1" applyBorder="1" applyAlignment="1">
      <alignment horizontal="left" wrapText="1"/>
    </xf>
    <xf numFmtId="0" fontId="12" fillId="0" borderId="31" xfId="0" applyFont="1" applyBorder="1" applyAlignment="1">
      <alignment horizontal="left" wrapText="1"/>
    </xf>
    <xf numFmtId="0" fontId="17" fillId="4" borderId="22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horizontal="center" vertical="top" wrapText="1" readingOrder="1"/>
    </xf>
    <xf numFmtId="0" fontId="19" fillId="0" borderId="0" xfId="0" applyFont="1" applyBorder="1" applyAlignment="1">
      <alignment horizontal="center" vertical="top" wrapText="1" readingOrder="1"/>
    </xf>
    <xf numFmtId="0" fontId="17" fillId="2" borderId="25" xfId="0" applyFont="1" applyFill="1" applyBorder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43" fontId="17" fillId="2" borderId="23" xfId="1" applyFont="1" applyFill="1" applyBorder="1" applyAlignment="1">
      <alignment horizontal="center" vertical="center" wrapText="1"/>
    </xf>
    <xf numFmtId="43" fontId="17" fillId="2" borderId="2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27" xfId="0" applyFont="1" applyBorder="1" applyAlignment="1">
      <alignment horizontal="center" vertical="top" wrapText="1" readingOrder="1"/>
    </xf>
    <xf numFmtId="0" fontId="18" fillId="0" borderId="28" xfId="0" applyFont="1" applyBorder="1" applyAlignment="1">
      <alignment horizontal="center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552450</xdr:colOff>
      <xdr:row>0</xdr:row>
      <xdr:rowOff>28575</xdr:rowOff>
    </xdr:from>
    <xdr:to>
      <xdr:col>14</xdr:col>
      <xdr:colOff>381000</xdr:colOff>
      <xdr:row>5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73350" y="28575"/>
          <a:ext cx="1914525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2</xdr:row>
      <xdr:rowOff>66675</xdr:rowOff>
    </xdr:from>
    <xdr:to>
      <xdr:col>1</xdr:col>
      <xdr:colOff>790575</xdr:colOff>
      <xdr:row>5</xdr:row>
      <xdr:rowOff>104775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" y="161925"/>
          <a:ext cx="2695575" cy="809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6"/>
  <sheetViews>
    <sheetView showGridLines="0" tabSelected="1" zoomScaleNormal="100" workbookViewId="0">
      <selection activeCell="G37" sqref="G37"/>
    </sheetView>
  </sheetViews>
  <sheetFormatPr baseColWidth="10" defaultColWidth="11.42578125" defaultRowHeight="15" x14ac:dyDescent="0.25"/>
  <cols>
    <col min="1" max="1" width="35.5703125" customWidth="1"/>
    <col min="2" max="2" width="20.7109375" customWidth="1"/>
    <col min="3" max="3" width="14" customWidth="1"/>
    <col min="4" max="4" width="16.5703125" customWidth="1"/>
    <col min="5" max="5" width="15.7109375" customWidth="1"/>
    <col min="6" max="6" width="12.7109375" customWidth="1"/>
    <col min="7" max="7" width="10.85546875" bestFit="1" customWidth="1"/>
    <col min="8" max="8" width="11.28515625" customWidth="1"/>
    <col min="9" max="9" width="10.140625" customWidth="1"/>
    <col min="10" max="10" width="10" customWidth="1"/>
    <col min="11" max="11" width="11.85546875" customWidth="1"/>
    <col min="12" max="12" width="16.42578125" customWidth="1"/>
    <col min="13" max="13" width="14.28515625" customWidth="1"/>
    <col min="14" max="14" width="17" customWidth="1"/>
    <col min="15" max="15" width="16.140625" customWidth="1"/>
    <col min="16" max="16" width="14.5703125" customWidth="1"/>
    <col min="17" max="17" width="15.42578125" customWidth="1"/>
    <col min="19" max="19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44" t="s">
        <v>131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</row>
    <row r="4" spans="1:17" ht="21" customHeight="1" x14ac:dyDescent="0.25">
      <c r="A4" s="146" t="s">
        <v>132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</row>
    <row r="5" spans="1:17" ht="11.25" customHeight="1" x14ac:dyDescent="0.25">
      <c r="A5" s="152"/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</row>
    <row r="6" spans="1:17" ht="24.75" customHeight="1" x14ac:dyDescent="0.25">
      <c r="A6" s="154" t="s">
        <v>133</v>
      </c>
      <c r="B6" s="155"/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</row>
    <row r="7" spans="1:17" ht="24.75" customHeight="1" x14ac:dyDescent="0.25">
      <c r="A7" s="106"/>
      <c r="B7" s="106"/>
      <c r="C7" s="106"/>
      <c r="D7" s="126" t="s">
        <v>136</v>
      </c>
      <c r="E7" s="126" t="s">
        <v>137</v>
      </c>
      <c r="F7" s="126" t="s">
        <v>138</v>
      </c>
      <c r="G7" s="126" t="s">
        <v>139</v>
      </c>
      <c r="H7" s="126" t="s">
        <v>140</v>
      </c>
      <c r="I7" s="126" t="s">
        <v>141</v>
      </c>
      <c r="J7" s="126" t="s">
        <v>142</v>
      </c>
      <c r="K7" s="126" t="s">
        <v>143</v>
      </c>
      <c r="L7" s="126" t="s">
        <v>144</v>
      </c>
      <c r="M7" s="126" t="s">
        <v>145</v>
      </c>
      <c r="N7" s="126" t="s">
        <v>146</v>
      </c>
      <c r="O7" s="126" t="s">
        <v>147</v>
      </c>
      <c r="P7" s="106" t="s">
        <v>73</v>
      </c>
    </row>
    <row r="8" spans="1:17" ht="15.75" customHeight="1" x14ac:dyDescent="0.25">
      <c r="A8" s="94" t="s">
        <v>128</v>
      </c>
      <c r="B8" s="131" t="s">
        <v>129</v>
      </c>
      <c r="C8" s="96"/>
      <c r="D8" s="97">
        <v>24049379.060000002</v>
      </c>
      <c r="E8" s="98">
        <v>40778971.549999997</v>
      </c>
      <c r="F8" s="97"/>
      <c r="G8" s="97"/>
      <c r="H8" s="97"/>
      <c r="I8" s="97"/>
      <c r="J8" s="97"/>
      <c r="K8" s="127"/>
      <c r="L8" s="127"/>
      <c r="M8" s="97"/>
      <c r="N8" s="129"/>
      <c r="O8" s="97"/>
      <c r="P8" s="9">
        <f>+D8+E8+F8+G8+H8+I8+J8+L8+M8+N8+O8+K8</f>
        <v>64828350.609999999</v>
      </c>
    </row>
    <row r="9" spans="1:17" ht="15.75" customHeight="1" x14ac:dyDescent="0.25">
      <c r="A9" s="93"/>
      <c r="B9" s="132" t="s">
        <v>130</v>
      </c>
      <c r="C9" s="93"/>
      <c r="D9" s="93"/>
      <c r="E9" s="93"/>
      <c r="F9" s="99"/>
      <c r="G9" s="97"/>
      <c r="H9" s="97"/>
      <c r="I9" s="97"/>
      <c r="J9" s="97"/>
      <c r="K9" s="97"/>
      <c r="L9" s="97"/>
      <c r="M9" s="97"/>
      <c r="N9" s="97"/>
      <c r="O9" s="93"/>
      <c r="P9" s="9">
        <f>+D9+E9+F9+G9+H9+I9+J9+K9+L9+M9+N9+O9</f>
        <v>0</v>
      </c>
      <c r="Q9" s="92"/>
    </row>
    <row r="10" spans="1:17" ht="15.75" customHeight="1" thickBot="1" x14ac:dyDescent="0.3">
      <c r="A10" s="103"/>
      <c r="B10" s="95" t="s">
        <v>83</v>
      </c>
      <c r="C10" s="95"/>
      <c r="D10" s="100">
        <f>SUM(D8:D9)</f>
        <v>24049379.060000002</v>
      </c>
      <c r="E10" s="100">
        <f t="shared" ref="E10:I10" si="0">SUM(E8:E9)</f>
        <v>40778971.549999997</v>
      </c>
      <c r="F10" s="101">
        <f t="shared" si="0"/>
        <v>0</v>
      </c>
      <c r="G10" s="101">
        <f t="shared" si="0"/>
        <v>0</v>
      </c>
      <c r="H10" s="101">
        <f t="shared" si="0"/>
        <v>0</v>
      </c>
      <c r="I10" s="101">
        <f t="shared" si="0"/>
        <v>0</v>
      </c>
      <c r="J10" s="101">
        <f t="shared" ref="J10:O10" si="1">SUM(J8:J9)</f>
        <v>0</v>
      </c>
      <c r="K10" s="101">
        <f t="shared" si="1"/>
        <v>0</v>
      </c>
      <c r="L10" s="101">
        <f t="shared" si="1"/>
        <v>0</v>
      </c>
      <c r="M10" s="101">
        <f t="shared" si="1"/>
        <v>0</v>
      </c>
      <c r="N10" s="101">
        <f t="shared" si="1"/>
        <v>0</v>
      </c>
      <c r="O10" s="101">
        <f t="shared" si="1"/>
        <v>0</v>
      </c>
      <c r="P10" s="9">
        <f>+D10+E10+F10+G10+H10+I10+J10+K10+L10+M10+N10+O10</f>
        <v>64828350.609999999</v>
      </c>
      <c r="Q10" s="92"/>
    </row>
    <row r="11" spans="1:17" ht="25.5" customHeight="1" thickBot="1" x14ac:dyDescent="0.3">
      <c r="A11" s="148" t="s">
        <v>63</v>
      </c>
      <c r="B11" s="150" t="s">
        <v>76</v>
      </c>
      <c r="C11" s="150" t="s">
        <v>75</v>
      </c>
      <c r="D11" s="141" t="s">
        <v>74</v>
      </c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3"/>
    </row>
    <row r="12" spans="1:17" ht="15.75" thickBot="1" x14ac:dyDescent="0.3">
      <c r="A12" s="149"/>
      <c r="B12" s="151"/>
      <c r="C12" s="151"/>
      <c r="D12" s="134" t="s">
        <v>136</v>
      </c>
      <c r="E12" s="133">
        <v>45323</v>
      </c>
      <c r="F12" s="133">
        <v>45352</v>
      </c>
      <c r="G12" s="133">
        <v>45383</v>
      </c>
      <c r="H12" s="136">
        <v>45413</v>
      </c>
      <c r="I12" s="133">
        <v>45444</v>
      </c>
      <c r="J12" s="136">
        <v>45474</v>
      </c>
      <c r="K12" s="133">
        <v>45505</v>
      </c>
      <c r="L12" s="133">
        <v>45536</v>
      </c>
      <c r="M12" s="133">
        <v>45566</v>
      </c>
      <c r="N12" s="133">
        <v>45597</v>
      </c>
      <c r="O12" s="136">
        <v>45627</v>
      </c>
      <c r="P12" s="102" t="s">
        <v>73</v>
      </c>
    </row>
    <row r="13" spans="1:17" x14ac:dyDescent="0.25">
      <c r="A13" s="86" t="s">
        <v>0</v>
      </c>
      <c r="B13" s="87"/>
      <c r="C13" s="87"/>
      <c r="D13" s="114">
        <f t="shared" ref="D13:O13" si="2">D14+D20+D30+D56</f>
        <v>24116437.620000001</v>
      </c>
      <c r="E13" s="114">
        <f t="shared" si="2"/>
        <v>21378497.969999999</v>
      </c>
      <c r="F13" s="114">
        <f t="shared" si="2"/>
        <v>0</v>
      </c>
      <c r="G13" s="114">
        <f t="shared" si="2"/>
        <v>0</v>
      </c>
      <c r="H13" s="114">
        <f t="shared" si="2"/>
        <v>0</v>
      </c>
      <c r="I13" s="114">
        <f t="shared" si="2"/>
        <v>0</v>
      </c>
      <c r="J13" s="114">
        <f t="shared" si="2"/>
        <v>0</v>
      </c>
      <c r="K13" s="114">
        <f t="shared" si="2"/>
        <v>0</v>
      </c>
      <c r="L13" s="114">
        <f t="shared" si="2"/>
        <v>0</v>
      </c>
      <c r="M13" s="114">
        <f t="shared" si="2"/>
        <v>0</v>
      </c>
      <c r="N13" s="114">
        <f t="shared" si="2"/>
        <v>0</v>
      </c>
      <c r="O13" s="114">
        <f t="shared" si="2"/>
        <v>0</v>
      </c>
      <c r="P13" s="114">
        <f t="shared" ref="P13:P18" si="3">+D13+E13+F13+G13+H13+I13+J13+K13+L13+M13+N13+O13</f>
        <v>45494935.590000004</v>
      </c>
    </row>
    <row r="14" spans="1:17" x14ac:dyDescent="0.25">
      <c r="A14" s="8" t="s">
        <v>1</v>
      </c>
      <c r="B14" s="90">
        <f>SUM(B15:B19)</f>
        <v>141223183.35600001</v>
      </c>
      <c r="C14" s="90"/>
      <c r="D14" s="89">
        <f t="shared" ref="D14:O14" si="4">SUM(D15:D19)</f>
        <v>1178570.74</v>
      </c>
      <c r="E14" s="89">
        <f t="shared" si="4"/>
        <v>1159663.5</v>
      </c>
      <c r="F14" s="89">
        <f t="shared" si="4"/>
        <v>0</v>
      </c>
      <c r="G14" s="89">
        <f t="shared" si="4"/>
        <v>0</v>
      </c>
      <c r="H14" s="89">
        <f t="shared" si="4"/>
        <v>0</v>
      </c>
      <c r="I14" s="89">
        <f t="shared" si="4"/>
        <v>0</v>
      </c>
      <c r="J14" s="89">
        <f t="shared" si="4"/>
        <v>0</v>
      </c>
      <c r="K14" s="89">
        <f t="shared" si="4"/>
        <v>0</v>
      </c>
      <c r="L14" s="89">
        <f t="shared" si="4"/>
        <v>0</v>
      </c>
      <c r="M14" s="89">
        <f t="shared" si="4"/>
        <v>0</v>
      </c>
      <c r="N14" s="89">
        <f t="shared" si="4"/>
        <v>0</v>
      </c>
      <c r="O14" s="89">
        <f t="shared" si="4"/>
        <v>0</v>
      </c>
      <c r="P14" s="115">
        <f t="shared" si="3"/>
        <v>2338234.2400000002</v>
      </c>
    </row>
    <row r="15" spans="1:17" x14ac:dyDescent="0.25">
      <c r="A15" s="10" t="s">
        <v>2</v>
      </c>
      <c r="B15" s="11">
        <v>15503377.058000002</v>
      </c>
      <c r="C15" s="11"/>
      <c r="D15" s="61">
        <v>224098.98</v>
      </c>
      <c r="E15" s="109">
        <v>206191.74</v>
      </c>
      <c r="F15" s="112"/>
      <c r="G15" s="109"/>
      <c r="H15" s="112"/>
      <c r="I15" s="123"/>
      <c r="J15" s="15"/>
      <c r="K15" s="15"/>
      <c r="L15" s="15"/>
      <c r="M15" s="16"/>
      <c r="N15" s="13"/>
      <c r="O15" s="13"/>
      <c r="P15" s="115">
        <f t="shared" si="3"/>
        <v>430290.72</v>
      </c>
    </row>
    <row r="16" spans="1:17" x14ac:dyDescent="0.25">
      <c r="A16" s="10" t="s">
        <v>3</v>
      </c>
      <c r="B16" s="11">
        <v>125719806.29800001</v>
      </c>
      <c r="C16" s="11"/>
      <c r="D16" s="61">
        <v>954471.76</v>
      </c>
      <c r="E16" s="13">
        <v>953471.76</v>
      </c>
      <c r="F16" s="111"/>
      <c r="G16" s="13"/>
      <c r="H16" s="111"/>
      <c r="I16" s="117"/>
      <c r="J16" s="15"/>
      <c r="K16" s="15"/>
      <c r="L16" s="15"/>
      <c r="M16" s="16"/>
      <c r="N16" s="13"/>
      <c r="O16" s="13"/>
      <c r="P16" s="115">
        <f t="shared" si="3"/>
        <v>1907943.52</v>
      </c>
    </row>
    <row r="17" spans="1:17" ht="25.5" customHeight="1" x14ac:dyDescent="0.25">
      <c r="A17" s="10" t="s">
        <v>4</v>
      </c>
      <c r="B17" s="11"/>
      <c r="C17" s="11"/>
      <c r="D17" s="17"/>
      <c r="E17" s="17"/>
      <c r="F17" s="107"/>
      <c r="G17" s="17"/>
      <c r="H17" s="107"/>
      <c r="I17" s="107"/>
      <c r="J17" s="15"/>
      <c r="K17" s="15"/>
      <c r="L17" s="15"/>
      <c r="M17" s="16"/>
      <c r="N17" s="15"/>
      <c r="O17" s="15"/>
      <c r="P17" s="115">
        <f t="shared" si="3"/>
        <v>0</v>
      </c>
      <c r="Q17" s="1"/>
    </row>
    <row r="18" spans="1:17" ht="27" customHeight="1" x14ac:dyDescent="0.25">
      <c r="A18" s="10" t="s">
        <v>5</v>
      </c>
      <c r="B18" s="11"/>
      <c r="C18" s="11"/>
      <c r="D18" s="17"/>
      <c r="E18" s="17"/>
      <c r="F18" s="107"/>
      <c r="G18" s="17"/>
      <c r="H18" s="107"/>
      <c r="I18" s="17"/>
      <c r="J18" s="15"/>
      <c r="K18" s="15"/>
      <c r="L18" s="15"/>
      <c r="M18" s="16"/>
      <c r="N18" s="15"/>
      <c r="O18" s="15"/>
      <c r="P18" s="115">
        <f t="shared" si="3"/>
        <v>0</v>
      </c>
    </row>
    <row r="19" spans="1:17" ht="25.5" x14ac:dyDescent="0.25">
      <c r="A19" s="10" t="s">
        <v>6</v>
      </c>
      <c r="B19" s="11"/>
      <c r="C19" s="11"/>
      <c r="D19" s="12"/>
      <c r="E19" s="110"/>
      <c r="F19" s="110"/>
      <c r="G19" s="14"/>
      <c r="H19" s="121"/>
      <c r="I19" s="15"/>
      <c r="J19" s="15"/>
      <c r="K19" s="15"/>
      <c r="L19" s="15"/>
      <c r="M19" s="16"/>
      <c r="N19" s="13"/>
      <c r="O19" s="13"/>
      <c r="P19" s="115">
        <f t="shared" ref="P19:P78" si="5">+D19+E19+F19+G19+H19+I19+J19+K19+L19+M19+N19+O19</f>
        <v>0</v>
      </c>
    </row>
    <row r="20" spans="1:17" x14ac:dyDescent="0.25">
      <c r="A20" s="8" t="s">
        <v>7</v>
      </c>
      <c r="B20" s="90">
        <f>SUM(B21:B29)</f>
        <v>26502570.936000001</v>
      </c>
      <c r="C20" s="90"/>
      <c r="D20" s="89">
        <f t="shared" ref="D20:H20" si="6">SUM(D21:D29)</f>
        <v>1178161.49</v>
      </c>
      <c r="E20" s="89">
        <f t="shared" si="6"/>
        <v>723520.79999999993</v>
      </c>
      <c r="F20" s="89">
        <f t="shared" si="6"/>
        <v>0</v>
      </c>
      <c r="G20" s="89">
        <f>SUM(G21:G28)</f>
        <v>0</v>
      </c>
      <c r="H20" s="89">
        <f t="shared" si="6"/>
        <v>0</v>
      </c>
      <c r="I20" s="89">
        <f t="shared" ref="I20:O20" si="7">SUM(I21:I29)</f>
        <v>0</v>
      </c>
      <c r="J20" s="89">
        <f t="shared" si="7"/>
        <v>0</v>
      </c>
      <c r="K20" s="89">
        <f t="shared" si="7"/>
        <v>0</v>
      </c>
      <c r="L20" s="89">
        <f t="shared" si="7"/>
        <v>0</v>
      </c>
      <c r="M20" s="89">
        <f t="shared" si="7"/>
        <v>0</v>
      </c>
      <c r="N20" s="89">
        <f t="shared" si="7"/>
        <v>0</v>
      </c>
      <c r="O20" s="89">
        <f t="shared" si="7"/>
        <v>0</v>
      </c>
      <c r="P20" s="115">
        <f>+D20+E20+F20+G20+H20+I20+J20+K20+L20+M20+N20+O20</f>
        <v>1901682.29</v>
      </c>
    </row>
    <row r="21" spans="1:17" x14ac:dyDescent="0.25">
      <c r="A21" s="10" t="s">
        <v>8</v>
      </c>
      <c r="B21" s="11">
        <v>2167744.3200000003</v>
      </c>
      <c r="C21" s="11"/>
      <c r="D21" s="61">
        <v>409905.31</v>
      </c>
      <c r="E21" s="109">
        <v>207228.24</v>
      </c>
      <c r="F21" s="109"/>
      <c r="G21" s="112"/>
      <c r="H21" s="112"/>
      <c r="I21" s="122"/>
      <c r="J21" s="15"/>
      <c r="K21" s="15"/>
      <c r="L21" s="15"/>
      <c r="M21" s="16"/>
      <c r="N21" s="13"/>
      <c r="O21" s="13"/>
      <c r="P21" s="115">
        <f>+D21+E21+F21+G21+H21+I21+J21+K21+L21+M21+N21+O21</f>
        <v>617133.55000000005</v>
      </c>
    </row>
    <row r="22" spans="1:17" ht="25.5" customHeight="1" x14ac:dyDescent="0.25">
      <c r="A22" s="10" t="s">
        <v>9</v>
      </c>
      <c r="B22" s="11">
        <v>9598231.7199999988</v>
      </c>
      <c r="C22" s="11"/>
      <c r="D22" s="107"/>
      <c r="E22" s="111">
        <v>278887.09999999998</v>
      </c>
      <c r="F22" s="111"/>
      <c r="G22" s="111"/>
      <c r="H22" s="111"/>
      <c r="I22" s="15"/>
      <c r="J22" s="15"/>
      <c r="K22" s="15"/>
      <c r="L22" s="15"/>
      <c r="M22" s="16"/>
      <c r="N22" s="13"/>
      <c r="O22" s="13"/>
      <c r="P22" s="115">
        <f t="shared" si="5"/>
        <v>278887.09999999998</v>
      </c>
    </row>
    <row r="23" spans="1:17" x14ac:dyDescent="0.25">
      <c r="A23" s="10" t="s">
        <v>10</v>
      </c>
      <c r="B23" s="11">
        <v>1537740</v>
      </c>
      <c r="C23" s="11"/>
      <c r="D23" s="61"/>
      <c r="E23" s="111"/>
      <c r="F23" s="111"/>
      <c r="G23" s="111"/>
      <c r="H23" s="111"/>
      <c r="I23" s="15"/>
      <c r="J23" s="15"/>
      <c r="K23" s="15"/>
      <c r="L23" s="15"/>
      <c r="M23" s="16"/>
      <c r="N23" s="13"/>
      <c r="O23" s="13"/>
      <c r="P23" s="115">
        <f t="shared" si="5"/>
        <v>0</v>
      </c>
    </row>
    <row r="24" spans="1:17" x14ac:dyDescent="0.25">
      <c r="A24" s="10" t="s">
        <v>11</v>
      </c>
      <c r="B24" s="11">
        <v>322226.58600000001</v>
      </c>
      <c r="C24" s="11"/>
      <c r="D24" s="107"/>
      <c r="E24" s="111"/>
      <c r="F24" s="111"/>
      <c r="G24" s="111"/>
      <c r="H24" s="111"/>
      <c r="I24" s="15"/>
      <c r="J24" s="15"/>
      <c r="K24" s="15"/>
      <c r="L24" s="15"/>
      <c r="M24" s="16"/>
      <c r="N24" s="13"/>
      <c r="O24" s="13"/>
      <c r="P24" s="115">
        <f t="shared" si="5"/>
        <v>0</v>
      </c>
    </row>
    <row r="25" spans="1:17" x14ac:dyDescent="0.25">
      <c r="A25" s="10" t="s">
        <v>12</v>
      </c>
      <c r="B25" s="11">
        <v>1313399.3400000001</v>
      </c>
      <c r="C25" s="11"/>
      <c r="D25" s="107"/>
      <c r="E25" s="111">
        <v>39799.980000000003</v>
      </c>
      <c r="F25" s="111"/>
      <c r="G25" s="111"/>
      <c r="H25" s="111"/>
      <c r="I25" s="15"/>
      <c r="J25" s="15"/>
      <c r="K25" s="15"/>
      <c r="L25" s="15"/>
      <c r="M25" s="16"/>
      <c r="N25" s="13"/>
      <c r="O25" s="13"/>
      <c r="P25" s="115">
        <f t="shared" si="5"/>
        <v>39799.980000000003</v>
      </c>
    </row>
    <row r="26" spans="1:17" x14ac:dyDescent="0.25">
      <c r="A26" s="10" t="s">
        <v>13</v>
      </c>
      <c r="B26" s="11"/>
      <c r="C26" s="11"/>
      <c r="D26" s="107"/>
      <c r="E26" s="107"/>
      <c r="F26" s="117"/>
      <c r="G26" s="117"/>
      <c r="H26" s="111"/>
      <c r="I26" s="15"/>
      <c r="J26" s="15"/>
      <c r="K26" s="15"/>
      <c r="L26" s="15"/>
      <c r="M26" s="16"/>
      <c r="N26" s="13"/>
      <c r="O26" s="13"/>
      <c r="P26" s="115">
        <f t="shared" si="5"/>
        <v>0</v>
      </c>
    </row>
    <row r="27" spans="1:17" ht="23.25" customHeight="1" x14ac:dyDescent="0.25">
      <c r="A27" s="10" t="s">
        <v>14</v>
      </c>
      <c r="B27" s="11">
        <v>7686319.8059999999</v>
      </c>
      <c r="C27" s="11"/>
      <c r="D27" s="107">
        <v>417150</v>
      </c>
      <c r="E27" s="111">
        <v>76110</v>
      </c>
      <c r="F27" s="111"/>
      <c r="G27" s="111"/>
      <c r="H27" s="111"/>
      <c r="I27" s="15"/>
      <c r="J27" s="15"/>
      <c r="K27" s="15"/>
      <c r="L27" s="15"/>
      <c r="M27" s="16"/>
      <c r="N27" s="13"/>
      <c r="O27" s="13"/>
      <c r="P27" s="115">
        <f t="shared" si="5"/>
        <v>493260</v>
      </c>
    </row>
    <row r="28" spans="1:17" ht="30" customHeight="1" x14ac:dyDescent="0.25">
      <c r="A28" s="10" t="s">
        <v>15</v>
      </c>
      <c r="B28" s="11">
        <v>3876909.1639999999</v>
      </c>
      <c r="C28" s="11"/>
      <c r="D28" s="107">
        <v>351106.18</v>
      </c>
      <c r="E28" s="111">
        <v>121495.48000000001</v>
      </c>
      <c r="F28" s="111"/>
      <c r="G28" s="111"/>
      <c r="H28" s="111"/>
      <c r="I28" s="15"/>
      <c r="J28" s="15"/>
      <c r="K28" s="15"/>
      <c r="L28" s="15"/>
      <c r="M28" s="16"/>
      <c r="N28" s="13"/>
      <c r="O28" s="13"/>
      <c r="P28" s="115">
        <f>+D28+E28+F28+G28+H28+I28+J28+K28+L28+M28+N28+O28</f>
        <v>472601.66000000003</v>
      </c>
    </row>
    <row r="29" spans="1:17" ht="25.5" customHeight="1" x14ac:dyDescent="0.25">
      <c r="A29" s="10" t="s">
        <v>16</v>
      </c>
      <c r="B29" s="11"/>
      <c r="C29" s="11"/>
      <c r="D29" s="17"/>
      <c r="E29" s="17"/>
      <c r="F29" s="118"/>
      <c r="H29" s="121"/>
      <c r="I29" s="124"/>
      <c r="J29" s="15"/>
      <c r="K29" s="15"/>
      <c r="L29" s="15"/>
      <c r="M29" s="16"/>
      <c r="N29" s="13"/>
      <c r="O29" s="13"/>
      <c r="P29" s="115">
        <f>+D29+E29+F29+G29+H29+I29+J29+K29+L29+M29+N29+O29</f>
        <v>0</v>
      </c>
    </row>
    <row r="30" spans="1:17" x14ac:dyDescent="0.25">
      <c r="A30" s="8" t="s">
        <v>17</v>
      </c>
      <c r="B30" s="90">
        <v>1004269037.4542859</v>
      </c>
      <c r="C30" s="90"/>
      <c r="D30" s="89">
        <f t="shared" ref="D30:O30" si="8">SUM(D31:D39)</f>
        <v>20728374.710000001</v>
      </c>
      <c r="E30" s="89">
        <f t="shared" si="8"/>
        <v>18922439.509999998</v>
      </c>
      <c r="F30" s="89">
        <f t="shared" si="8"/>
        <v>0</v>
      </c>
      <c r="G30" s="89">
        <f t="shared" si="8"/>
        <v>0</v>
      </c>
      <c r="H30" s="89">
        <f t="shared" si="8"/>
        <v>0</v>
      </c>
      <c r="I30" s="89">
        <f t="shared" si="8"/>
        <v>0</v>
      </c>
      <c r="J30" s="89">
        <f t="shared" si="8"/>
        <v>0</v>
      </c>
      <c r="K30" s="89">
        <f t="shared" si="8"/>
        <v>0</v>
      </c>
      <c r="L30" s="89">
        <f t="shared" si="8"/>
        <v>0</v>
      </c>
      <c r="M30" s="89">
        <f t="shared" si="8"/>
        <v>0</v>
      </c>
      <c r="N30" s="89">
        <f t="shared" si="8"/>
        <v>0</v>
      </c>
      <c r="O30" s="89">
        <f t="shared" si="8"/>
        <v>0</v>
      </c>
      <c r="P30" s="115">
        <f>+D30+E30+F30+G30+H30+I30+J30+K30+L30+M30+N30+O30</f>
        <v>39650814.219999999</v>
      </c>
    </row>
    <row r="31" spans="1:17" ht="25.5" x14ac:dyDescent="0.25">
      <c r="A31" s="10" t="s">
        <v>18</v>
      </c>
      <c r="B31" s="11">
        <v>80291653.600000009</v>
      </c>
      <c r="C31" s="11"/>
      <c r="D31" s="108">
        <v>2120238.39</v>
      </c>
      <c r="E31" s="108">
        <v>579129.37</v>
      </c>
      <c r="F31" s="108"/>
      <c r="G31" s="112"/>
      <c r="H31" s="112"/>
      <c r="I31" s="123"/>
      <c r="J31" s="15"/>
      <c r="K31" s="15"/>
      <c r="L31" s="15"/>
      <c r="M31" s="16"/>
      <c r="N31" s="13"/>
      <c r="O31" s="13"/>
      <c r="P31" s="115">
        <f t="shared" si="5"/>
        <v>2699367.7600000002</v>
      </c>
    </row>
    <row r="32" spans="1:17" x14ac:dyDescent="0.25">
      <c r="A32" s="10" t="s">
        <v>19</v>
      </c>
      <c r="B32" s="11">
        <v>822929.44799999997</v>
      </c>
      <c r="C32" s="11"/>
      <c r="D32" s="107">
        <v>161345.06</v>
      </c>
      <c r="E32" s="107"/>
      <c r="F32" s="107"/>
      <c r="G32" s="111"/>
      <c r="H32" s="111"/>
      <c r="I32" s="117"/>
      <c r="J32" s="15"/>
      <c r="K32" s="15"/>
      <c r="L32" s="15"/>
      <c r="M32" s="16"/>
      <c r="N32" s="13"/>
      <c r="O32" s="13"/>
      <c r="P32" s="115">
        <f t="shared" si="5"/>
        <v>161345.06</v>
      </c>
    </row>
    <row r="33" spans="1:16" ht="25.5" x14ac:dyDescent="0.25">
      <c r="A33" s="10" t="s">
        <v>20</v>
      </c>
      <c r="B33" s="11">
        <v>11669759.178000001</v>
      </c>
      <c r="C33" s="11"/>
      <c r="D33" s="107">
        <v>431176.37</v>
      </c>
      <c r="E33" s="107">
        <v>85500.91</v>
      </c>
      <c r="F33" s="107"/>
      <c r="G33" s="111"/>
      <c r="H33" s="111"/>
      <c r="I33" s="117"/>
      <c r="J33" s="15"/>
      <c r="K33" s="15"/>
      <c r="L33" s="15"/>
      <c r="M33" s="16"/>
      <c r="N33" s="13"/>
      <c r="O33" s="13"/>
      <c r="P33" s="115">
        <f>+D33+E33+F33+G33+H33+I33+J33+K33+L33+M33+N33+O33</f>
        <v>516677.28</v>
      </c>
    </row>
    <row r="34" spans="1:16" x14ac:dyDescent="0.25">
      <c r="A34" s="10" t="s">
        <v>21</v>
      </c>
      <c r="B34" s="11">
        <v>391530195.0811429</v>
      </c>
      <c r="C34" s="11"/>
      <c r="D34" s="107">
        <v>5600211.0899999999</v>
      </c>
      <c r="E34" s="111">
        <v>6354589.9199999999</v>
      </c>
      <c r="F34" s="111"/>
      <c r="G34" s="111"/>
      <c r="H34" s="111"/>
      <c r="I34" s="117"/>
      <c r="J34" s="15"/>
      <c r="K34" s="15"/>
      <c r="L34" s="15"/>
      <c r="M34" s="16"/>
      <c r="N34" s="13"/>
      <c r="O34" s="13"/>
      <c r="P34" s="115">
        <f t="shared" si="5"/>
        <v>11954801.01</v>
      </c>
    </row>
    <row r="35" spans="1:16" ht="25.5" x14ac:dyDescent="0.25">
      <c r="A35" s="10" t="s">
        <v>22</v>
      </c>
      <c r="B35" s="11">
        <v>8477864.0099999998</v>
      </c>
      <c r="C35" s="11"/>
      <c r="D35" s="107">
        <v>842340.56</v>
      </c>
      <c r="E35" s="111">
        <v>134708.66999999998</v>
      </c>
      <c r="F35" s="111"/>
      <c r="G35" s="111"/>
      <c r="H35" s="111"/>
      <c r="I35" s="117"/>
      <c r="J35" s="15"/>
      <c r="K35" s="15"/>
      <c r="L35" s="15"/>
      <c r="M35" s="16"/>
      <c r="N35" s="13"/>
      <c r="O35" s="13"/>
      <c r="P35" s="115">
        <f t="shared" si="5"/>
        <v>977049.23</v>
      </c>
    </row>
    <row r="36" spans="1:16" ht="25.5" x14ac:dyDescent="0.25">
      <c r="A36" s="10" t="s">
        <v>23</v>
      </c>
      <c r="B36" s="11">
        <v>1696005.7620000001</v>
      </c>
      <c r="C36" s="11"/>
      <c r="D36" s="107">
        <v>12137.3</v>
      </c>
      <c r="E36" s="107">
        <v>41300</v>
      </c>
      <c r="F36" s="107"/>
      <c r="G36" s="111"/>
      <c r="H36" s="111"/>
      <c r="I36" s="117"/>
      <c r="J36" s="15"/>
      <c r="K36" s="15"/>
      <c r="L36" s="15"/>
      <c r="M36" s="16"/>
      <c r="N36" s="13"/>
      <c r="O36" s="13"/>
      <c r="P36" s="115">
        <f t="shared" si="5"/>
        <v>53437.3</v>
      </c>
    </row>
    <row r="37" spans="1:16" ht="25.5" x14ac:dyDescent="0.25">
      <c r="A37" s="10" t="s">
        <v>24</v>
      </c>
      <c r="B37" s="11">
        <v>223055578.61000001</v>
      </c>
      <c r="C37" s="11"/>
      <c r="D37" s="107">
        <v>3440792.98</v>
      </c>
      <c r="E37" s="107">
        <v>4406923.24</v>
      </c>
      <c r="F37" s="61"/>
      <c r="G37" s="111"/>
      <c r="H37" s="111"/>
      <c r="I37" s="117"/>
      <c r="J37" s="15"/>
      <c r="K37" s="15"/>
      <c r="L37" s="15"/>
      <c r="M37" s="16"/>
      <c r="N37" s="13"/>
      <c r="O37" s="13"/>
      <c r="P37" s="115">
        <f t="shared" si="5"/>
        <v>7847716.2200000007</v>
      </c>
    </row>
    <row r="38" spans="1:16" ht="38.25" x14ac:dyDescent="0.25">
      <c r="A38" s="10" t="s">
        <v>25</v>
      </c>
      <c r="B38" s="17">
        <v>0</v>
      </c>
      <c r="C38" s="17"/>
      <c r="D38" s="107"/>
      <c r="E38" s="107"/>
      <c r="F38" s="107"/>
      <c r="G38" s="107"/>
      <c r="H38" s="117"/>
      <c r="I38" s="61"/>
      <c r="J38" s="15"/>
      <c r="K38" s="15"/>
      <c r="L38" s="23"/>
      <c r="M38" s="16"/>
      <c r="N38" s="13"/>
      <c r="O38" s="23"/>
      <c r="P38" s="115">
        <f t="shared" si="5"/>
        <v>0</v>
      </c>
    </row>
    <row r="39" spans="1:16" x14ac:dyDescent="0.25">
      <c r="A39" s="10" t="s">
        <v>26</v>
      </c>
      <c r="B39" s="11">
        <v>286725051.75999999</v>
      </c>
      <c r="C39" s="11"/>
      <c r="D39" s="107">
        <v>8120132.96</v>
      </c>
      <c r="E39" s="13">
        <v>7320287.4000000004</v>
      </c>
      <c r="F39" s="111"/>
      <c r="G39" s="111"/>
      <c r="H39" s="111"/>
      <c r="I39" s="117"/>
      <c r="J39" s="15"/>
      <c r="K39" s="15"/>
      <c r="L39" s="15"/>
      <c r="M39" s="16"/>
      <c r="N39" s="13"/>
      <c r="O39" s="13"/>
      <c r="P39" s="115">
        <f t="shared" si="5"/>
        <v>15440420.359999999</v>
      </c>
    </row>
    <row r="40" spans="1:16" x14ac:dyDescent="0.25">
      <c r="A40" s="8" t="s">
        <v>27</v>
      </c>
      <c r="B40" s="24"/>
      <c r="C40" s="24"/>
      <c r="D40" s="24"/>
      <c r="E40" s="24"/>
      <c r="F40" s="24"/>
      <c r="G40" s="24"/>
      <c r="H40" s="24"/>
      <c r="I40" s="15"/>
      <c r="J40" s="15"/>
      <c r="K40" s="15"/>
      <c r="L40" s="15"/>
      <c r="M40" s="16"/>
      <c r="N40" s="13"/>
      <c r="O40" s="13"/>
      <c r="P40" s="115">
        <f>+D40+E40+F40+G40+H40+I40+J40+K40+L40+M40+N40+O40</f>
        <v>0</v>
      </c>
    </row>
    <row r="41" spans="1:16" ht="25.5" x14ac:dyDescent="0.25">
      <c r="A41" s="10" t="s">
        <v>28</v>
      </c>
      <c r="B41" s="11"/>
      <c r="C41" s="11"/>
      <c r="D41" s="17"/>
      <c r="E41" s="17"/>
      <c r="F41" s="17"/>
      <c r="G41" s="17"/>
      <c r="H41" s="17"/>
      <c r="I41" s="15"/>
      <c r="J41" s="15"/>
      <c r="K41" s="15"/>
      <c r="L41" s="15"/>
      <c r="M41" s="16"/>
      <c r="N41" s="13"/>
      <c r="O41" s="25"/>
      <c r="P41" s="115">
        <f t="shared" si="5"/>
        <v>0</v>
      </c>
    </row>
    <row r="42" spans="1:16" ht="25.5" x14ac:dyDescent="0.25">
      <c r="A42" s="10" t="s">
        <v>29</v>
      </c>
      <c r="B42" s="17"/>
      <c r="C42" s="17"/>
      <c r="D42" s="17"/>
      <c r="E42" s="17"/>
      <c r="F42" s="17"/>
      <c r="G42" s="17"/>
      <c r="H42" s="17"/>
      <c r="I42" s="15"/>
      <c r="J42" s="15"/>
      <c r="K42" s="15"/>
      <c r="L42" s="15"/>
      <c r="M42" s="16"/>
      <c r="N42" s="11"/>
      <c r="O42" s="13"/>
      <c r="P42" s="115">
        <f t="shared" si="5"/>
        <v>0</v>
      </c>
    </row>
    <row r="43" spans="1:16" ht="25.5" x14ac:dyDescent="0.25">
      <c r="A43" s="10" t="s">
        <v>30</v>
      </c>
      <c r="B43" s="17"/>
      <c r="C43" s="17"/>
      <c r="D43" s="17"/>
      <c r="E43" s="17"/>
      <c r="F43" s="17"/>
      <c r="G43" s="17"/>
      <c r="H43" s="17"/>
      <c r="I43" s="15"/>
      <c r="J43" s="15"/>
      <c r="K43" s="15"/>
      <c r="L43" s="15"/>
      <c r="M43" s="16"/>
      <c r="N43" s="11"/>
      <c r="O43" s="25"/>
      <c r="P43" s="115">
        <f t="shared" si="5"/>
        <v>0</v>
      </c>
    </row>
    <row r="44" spans="1:16" ht="25.5" x14ac:dyDescent="0.25">
      <c r="A44" s="10" t="s">
        <v>31</v>
      </c>
      <c r="B44" s="17"/>
      <c r="C44" s="17"/>
      <c r="D44" s="17"/>
      <c r="E44" s="17"/>
      <c r="F44" s="17"/>
      <c r="G44" s="17"/>
      <c r="H44" s="17"/>
      <c r="I44" s="15"/>
      <c r="J44" s="15"/>
      <c r="K44" s="15"/>
      <c r="L44" s="15"/>
      <c r="M44" s="16"/>
      <c r="N44" s="11"/>
      <c r="O44" s="25"/>
      <c r="P44" s="115">
        <f t="shared" si="5"/>
        <v>0</v>
      </c>
    </row>
    <row r="45" spans="1:16" ht="25.5" x14ac:dyDescent="0.25">
      <c r="A45" s="10" t="s">
        <v>32</v>
      </c>
      <c r="B45" s="17"/>
      <c r="C45" s="17">
        <v>0</v>
      </c>
      <c r="D45" s="17"/>
      <c r="E45" s="17"/>
      <c r="F45" s="17"/>
      <c r="G45" s="17"/>
      <c r="H45" s="17"/>
      <c r="I45" s="15"/>
      <c r="J45" s="15"/>
      <c r="K45" s="15"/>
      <c r="L45" s="15"/>
      <c r="M45" s="16"/>
      <c r="N45" s="11"/>
      <c r="O45" s="25"/>
      <c r="P45" s="115">
        <f t="shared" si="5"/>
        <v>0</v>
      </c>
    </row>
    <row r="46" spans="1:16" ht="25.5" x14ac:dyDescent="0.25">
      <c r="A46" s="10" t="s">
        <v>33</v>
      </c>
      <c r="B46" s="17"/>
      <c r="C46" s="17">
        <v>0</v>
      </c>
      <c r="D46" s="17"/>
      <c r="E46" s="17"/>
      <c r="F46" s="17"/>
      <c r="G46" s="17"/>
      <c r="H46" s="17"/>
      <c r="I46" s="15"/>
      <c r="J46" s="15"/>
      <c r="K46" s="15"/>
      <c r="L46" s="15"/>
      <c r="M46" s="16"/>
      <c r="N46" s="11"/>
      <c r="O46" s="25"/>
      <c r="P46" s="115">
        <f t="shared" si="5"/>
        <v>0</v>
      </c>
    </row>
    <row r="47" spans="1:16" ht="25.5" x14ac:dyDescent="0.25">
      <c r="A47" s="10" t="s">
        <v>34</v>
      </c>
      <c r="B47" s="17"/>
      <c r="C47" s="17">
        <v>0</v>
      </c>
      <c r="D47" s="17"/>
      <c r="E47" s="17"/>
      <c r="F47" s="17"/>
      <c r="G47" s="17"/>
      <c r="H47" s="17"/>
      <c r="I47" s="15"/>
      <c r="J47" s="15"/>
      <c r="K47" s="15"/>
      <c r="L47" s="15"/>
      <c r="M47" s="16"/>
      <c r="N47" s="11"/>
      <c r="O47" s="25"/>
      <c r="P47" s="115">
        <f t="shared" si="5"/>
        <v>0</v>
      </c>
    </row>
    <row r="48" spans="1:16" x14ac:dyDescent="0.25">
      <c r="A48" s="8" t="s">
        <v>35</v>
      </c>
      <c r="B48" s="22"/>
      <c r="C48" s="22">
        <v>0</v>
      </c>
      <c r="D48" s="22"/>
      <c r="E48" s="22"/>
      <c r="F48" s="22"/>
      <c r="G48" s="22"/>
      <c r="H48" s="17"/>
      <c r="I48" s="15"/>
      <c r="J48" s="15"/>
      <c r="K48" s="15"/>
      <c r="L48" s="15"/>
      <c r="M48" s="16"/>
      <c r="N48" s="11"/>
      <c r="O48" s="25"/>
      <c r="P48" s="115">
        <f t="shared" si="5"/>
        <v>0</v>
      </c>
    </row>
    <row r="49" spans="1:16" ht="25.5" x14ac:dyDescent="0.25">
      <c r="A49" s="10" t="s">
        <v>36</v>
      </c>
      <c r="B49" s="17"/>
      <c r="C49" s="17">
        <v>0</v>
      </c>
      <c r="D49" s="17"/>
      <c r="E49" s="17"/>
      <c r="F49" s="17"/>
      <c r="G49" s="17"/>
      <c r="H49" s="17"/>
      <c r="I49" s="15"/>
      <c r="J49" s="15"/>
      <c r="K49" s="15"/>
      <c r="L49" s="15"/>
      <c r="M49" s="16"/>
      <c r="N49" s="11"/>
      <c r="O49" s="25"/>
      <c r="P49" s="115">
        <f t="shared" si="5"/>
        <v>0</v>
      </c>
    </row>
    <row r="50" spans="1:16" ht="25.5" x14ac:dyDescent="0.25">
      <c r="A50" s="10" t="s">
        <v>37</v>
      </c>
      <c r="B50" s="17"/>
      <c r="C50" s="17">
        <v>0</v>
      </c>
      <c r="D50" s="17"/>
      <c r="E50" s="17"/>
      <c r="F50" s="17"/>
      <c r="G50" s="17"/>
      <c r="H50" s="17"/>
      <c r="I50" s="15"/>
      <c r="J50" s="15"/>
      <c r="K50" s="15"/>
      <c r="L50" s="15"/>
      <c r="M50" s="16"/>
      <c r="N50" s="11"/>
      <c r="O50" s="25"/>
      <c r="P50" s="115">
        <f t="shared" si="5"/>
        <v>0</v>
      </c>
    </row>
    <row r="51" spans="1:16" ht="25.5" x14ac:dyDescent="0.25">
      <c r="A51" s="10" t="s">
        <v>38</v>
      </c>
      <c r="B51" s="17"/>
      <c r="C51" s="17">
        <v>0</v>
      </c>
      <c r="D51" s="17"/>
      <c r="E51" s="17"/>
      <c r="F51" s="17"/>
      <c r="G51" s="17"/>
      <c r="H51" s="17"/>
      <c r="I51" s="15"/>
      <c r="J51" s="15"/>
      <c r="K51" s="15"/>
      <c r="L51" s="15"/>
      <c r="M51" s="16"/>
      <c r="N51" s="11"/>
      <c r="O51" s="25"/>
      <c r="P51" s="115">
        <f t="shared" si="5"/>
        <v>0</v>
      </c>
    </row>
    <row r="52" spans="1:16" ht="25.5" x14ac:dyDescent="0.25">
      <c r="A52" s="10" t="s">
        <v>39</v>
      </c>
      <c r="B52" s="17"/>
      <c r="C52" s="17">
        <v>0</v>
      </c>
      <c r="D52" s="17"/>
      <c r="E52" s="17"/>
      <c r="F52" s="17"/>
      <c r="G52" s="17"/>
      <c r="H52" s="17"/>
      <c r="I52" s="15"/>
      <c r="J52" s="15"/>
      <c r="K52" s="15"/>
      <c r="L52" s="15"/>
      <c r="M52" s="16"/>
      <c r="N52" s="11"/>
      <c r="O52" s="25"/>
      <c r="P52" s="115">
        <f t="shared" si="5"/>
        <v>0</v>
      </c>
    </row>
    <row r="53" spans="1:16" ht="25.5" x14ac:dyDescent="0.25">
      <c r="A53" s="10" t="s">
        <v>77</v>
      </c>
      <c r="B53" s="17"/>
      <c r="C53" s="17">
        <v>0</v>
      </c>
      <c r="D53" s="17"/>
      <c r="E53" s="17"/>
      <c r="F53" s="17"/>
      <c r="G53" s="17"/>
      <c r="H53" s="17"/>
      <c r="I53" s="15"/>
      <c r="J53" s="15"/>
      <c r="K53" s="15"/>
      <c r="L53" s="15"/>
      <c r="M53" s="16"/>
      <c r="N53" s="11"/>
      <c r="O53" s="25"/>
      <c r="P53" s="115">
        <f t="shared" si="5"/>
        <v>0</v>
      </c>
    </row>
    <row r="54" spans="1:16" ht="25.5" x14ac:dyDescent="0.25">
      <c r="A54" s="10" t="s">
        <v>40</v>
      </c>
      <c r="B54" s="17"/>
      <c r="C54" s="17">
        <v>0</v>
      </c>
      <c r="D54" s="17"/>
      <c r="E54" s="17"/>
      <c r="F54" s="17"/>
      <c r="G54" s="17"/>
      <c r="H54" s="17"/>
      <c r="I54" s="15"/>
      <c r="J54" s="15"/>
      <c r="K54" s="15"/>
      <c r="L54" s="15"/>
      <c r="M54" s="16"/>
      <c r="N54" s="11"/>
      <c r="O54" s="25"/>
      <c r="P54" s="115">
        <f t="shared" si="5"/>
        <v>0</v>
      </c>
    </row>
    <row r="55" spans="1:16" ht="25.5" x14ac:dyDescent="0.25">
      <c r="A55" s="10" t="s">
        <v>41</v>
      </c>
      <c r="B55" s="17">
        <v>0</v>
      </c>
      <c r="C55" s="17">
        <v>0</v>
      </c>
      <c r="D55" s="17"/>
      <c r="E55" s="17"/>
      <c r="F55" s="17"/>
      <c r="G55" s="17"/>
      <c r="H55" s="17"/>
      <c r="I55" s="15"/>
      <c r="J55" s="15"/>
      <c r="K55" s="15"/>
      <c r="L55" s="15"/>
      <c r="M55" s="16"/>
      <c r="N55" s="11"/>
      <c r="O55" s="25"/>
      <c r="P55" s="115">
        <f t="shared" si="5"/>
        <v>0</v>
      </c>
    </row>
    <row r="56" spans="1:16" ht="23.25" customHeight="1" x14ac:dyDescent="0.25">
      <c r="A56" s="8" t="s">
        <v>42</v>
      </c>
      <c r="B56" s="90">
        <v>24516561.366</v>
      </c>
      <c r="C56" s="90">
        <f>+C57+C58+C59+C60+C61+C62+C63+C64+C65</f>
        <v>0</v>
      </c>
      <c r="D56" s="89">
        <f t="shared" ref="D56:O56" si="9">SUM(D57:D65)</f>
        <v>1031330.68</v>
      </c>
      <c r="E56" s="89">
        <f t="shared" si="9"/>
        <v>572874.15999999992</v>
      </c>
      <c r="F56" s="89">
        <f t="shared" si="9"/>
        <v>0</v>
      </c>
      <c r="G56" s="89">
        <f t="shared" si="9"/>
        <v>0</v>
      </c>
      <c r="H56" s="89">
        <f t="shared" si="9"/>
        <v>0</v>
      </c>
      <c r="I56" s="89">
        <f t="shared" si="9"/>
        <v>0</v>
      </c>
      <c r="J56" s="89">
        <f t="shared" si="9"/>
        <v>0</v>
      </c>
      <c r="K56" s="89">
        <f t="shared" si="9"/>
        <v>0</v>
      </c>
      <c r="L56" s="89">
        <f t="shared" si="9"/>
        <v>0</v>
      </c>
      <c r="M56" s="89">
        <f t="shared" si="9"/>
        <v>0</v>
      </c>
      <c r="N56" s="89">
        <f t="shared" si="9"/>
        <v>0</v>
      </c>
      <c r="O56" s="89">
        <f t="shared" si="9"/>
        <v>0</v>
      </c>
      <c r="P56" s="89">
        <f t="shared" si="5"/>
        <v>1604204.8399999999</v>
      </c>
    </row>
    <row r="57" spans="1:16" x14ac:dyDescent="0.25">
      <c r="A57" s="10" t="s">
        <v>43</v>
      </c>
      <c r="B57" s="119">
        <v>11821772.687999999</v>
      </c>
      <c r="C57" s="119"/>
      <c r="D57" s="119">
        <v>70800</v>
      </c>
      <c r="E57" s="112"/>
      <c r="F57" s="112"/>
      <c r="G57" s="112"/>
      <c r="H57" s="112"/>
      <c r="I57" s="123"/>
      <c r="J57" s="15"/>
      <c r="K57" s="15"/>
      <c r="L57" s="15"/>
      <c r="M57" s="16"/>
      <c r="N57" s="13"/>
      <c r="O57" s="13"/>
      <c r="P57" s="115">
        <f t="shared" si="5"/>
        <v>70800</v>
      </c>
    </row>
    <row r="58" spans="1:16" ht="25.5" x14ac:dyDescent="0.25">
      <c r="A58" s="10" t="s">
        <v>78</v>
      </c>
      <c r="B58" s="119">
        <v>0</v>
      </c>
      <c r="C58" s="119"/>
      <c r="D58" s="119"/>
      <c r="E58" s="119"/>
      <c r="F58" s="119"/>
      <c r="G58" s="119"/>
      <c r="H58" s="107"/>
      <c r="I58" s="117"/>
      <c r="J58" s="15"/>
      <c r="K58" s="15"/>
      <c r="L58" s="15"/>
      <c r="M58" s="16"/>
      <c r="N58" s="11"/>
      <c r="O58" s="13"/>
      <c r="P58" s="115">
        <f t="shared" si="5"/>
        <v>0</v>
      </c>
    </row>
    <row r="59" spans="1:16" ht="25.5" x14ac:dyDescent="0.25">
      <c r="A59" s="10" t="s">
        <v>44</v>
      </c>
      <c r="B59" s="119">
        <v>7898475.2880000006</v>
      </c>
      <c r="C59" s="119"/>
      <c r="D59" s="119">
        <v>354000</v>
      </c>
      <c r="E59" s="111">
        <v>459924.16</v>
      </c>
      <c r="F59" s="111"/>
      <c r="G59" s="111"/>
      <c r="H59" s="111"/>
      <c r="I59" s="117"/>
      <c r="J59" s="15"/>
      <c r="K59" s="15"/>
      <c r="L59" s="15"/>
      <c r="M59" s="16"/>
      <c r="N59" s="13"/>
      <c r="O59" s="13"/>
      <c r="P59" s="115">
        <f t="shared" si="5"/>
        <v>813924.15999999992</v>
      </c>
    </row>
    <row r="60" spans="1:16" ht="25.5" x14ac:dyDescent="0.25">
      <c r="A60" s="10" t="s">
        <v>45</v>
      </c>
      <c r="B60" s="119">
        <v>0</v>
      </c>
      <c r="C60" s="119"/>
      <c r="D60" s="119"/>
      <c r="E60" s="119"/>
      <c r="F60" s="120"/>
      <c r="G60" s="120"/>
      <c r="H60" s="117"/>
      <c r="I60" s="117"/>
      <c r="J60" s="15"/>
      <c r="K60" s="15"/>
      <c r="L60" s="15"/>
      <c r="M60" s="16"/>
      <c r="N60" s="11"/>
      <c r="O60" s="13"/>
      <c r="P60" s="115">
        <f t="shared" si="5"/>
        <v>0</v>
      </c>
    </row>
    <row r="61" spans="1:16" ht="25.5" x14ac:dyDescent="0.25">
      <c r="A61" s="10" t="s">
        <v>46</v>
      </c>
      <c r="B61" s="119">
        <v>3914926.29</v>
      </c>
      <c r="C61" s="119"/>
      <c r="D61" s="119">
        <v>528630.68000000005</v>
      </c>
      <c r="E61" s="119">
        <v>102050</v>
      </c>
      <c r="F61" s="120"/>
      <c r="G61" s="111"/>
      <c r="H61" s="111"/>
      <c r="I61" s="117"/>
      <c r="J61" s="15"/>
      <c r="K61" s="15"/>
      <c r="L61" s="15"/>
      <c r="M61" s="16"/>
      <c r="N61" s="11"/>
      <c r="O61" s="13"/>
      <c r="P61" s="115">
        <f t="shared" si="5"/>
        <v>630680.68000000005</v>
      </c>
    </row>
    <row r="62" spans="1:16" ht="29.25" customHeight="1" x14ac:dyDescent="0.25">
      <c r="A62" s="10" t="s">
        <v>47</v>
      </c>
      <c r="B62" s="119">
        <v>0</v>
      </c>
      <c r="C62" s="119"/>
      <c r="D62" s="119"/>
      <c r="E62" s="119"/>
      <c r="F62" s="119"/>
      <c r="G62" s="111"/>
      <c r="H62" s="61"/>
      <c r="I62" s="61"/>
      <c r="J62" s="15"/>
      <c r="K62" s="15"/>
      <c r="L62" s="15"/>
      <c r="M62" s="16"/>
      <c r="N62" s="11"/>
      <c r="O62" s="13"/>
      <c r="P62" s="115">
        <f t="shared" si="5"/>
        <v>0</v>
      </c>
    </row>
    <row r="63" spans="1:16" ht="25.5" x14ac:dyDescent="0.25">
      <c r="A63" s="10" t="s">
        <v>79</v>
      </c>
      <c r="B63" s="119">
        <v>0</v>
      </c>
      <c r="C63" s="119"/>
      <c r="D63" s="119"/>
      <c r="E63" s="119"/>
      <c r="F63" s="119"/>
      <c r="G63" s="119"/>
      <c r="H63" s="61"/>
      <c r="I63" s="61"/>
      <c r="J63" s="15"/>
      <c r="K63" s="15"/>
      <c r="L63" s="15"/>
      <c r="M63" s="16"/>
      <c r="N63" s="11"/>
      <c r="O63" s="13"/>
      <c r="P63" s="115">
        <f t="shared" si="5"/>
        <v>0</v>
      </c>
    </row>
    <row r="64" spans="1:16" x14ac:dyDescent="0.25">
      <c r="A64" s="10" t="s">
        <v>48</v>
      </c>
      <c r="B64" s="119">
        <v>881387.1</v>
      </c>
      <c r="C64" s="119"/>
      <c r="D64" s="119">
        <v>77900</v>
      </c>
      <c r="E64" s="119">
        <v>10900</v>
      </c>
      <c r="F64" s="119"/>
      <c r="G64" s="119"/>
      <c r="H64" s="107"/>
      <c r="I64" s="61"/>
      <c r="J64" s="15"/>
      <c r="K64" s="15"/>
      <c r="L64" s="15"/>
      <c r="M64" s="16"/>
      <c r="N64" s="13"/>
      <c r="O64" s="13"/>
      <c r="P64" s="115">
        <f t="shared" si="5"/>
        <v>88800</v>
      </c>
    </row>
    <row r="65" spans="1:17" ht="25.5" x14ac:dyDescent="0.25">
      <c r="A65" s="10" t="s">
        <v>49</v>
      </c>
      <c r="B65" s="119"/>
      <c r="C65" s="119"/>
      <c r="D65" s="119"/>
      <c r="E65" s="119"/>
      <c r="F65" s="119"/>
      <c r="G65" s="119"/>
      <c r="H65" s="119"/>
      <c r="I65" s="23"/>
      <c r="J65" s="15"/>
      <c r="K65" s="15"/>
      <c r="L65" s="15"/>
      <c r="M65" s="16"/>
      <c r="N65" s="11"/>
      <c r="O65" s="17"/>
      <c r="P65" s="115">
        <f t="shared" si="5"/>
        <v>0</v>
      </c>
    </row>
    <row r="66" spans="1:17" x14ac:dyDescent="0.25">
      <c r="A66" s="8" t="s">
        <v>50</v>
      </c>
      <c r="B66" s="18">
        <f t="shared" ref="B66" si="10">+B67+B68+B69+B70</f>
        <v>0</v>
      </c>
      <c r="C66" s="18"/>
      <c r="D66" s="105"/>
      <c r="E66" s="18"/>
      <c r="F66" s="18"/>
      <c r="G66" s="18"/>
      <c r="H66" s="18"/>
      <c r="I66" s="19"/>
      <c r="J66" s="19"/>
      <c r="K66" s="19"/>
      <c r="L66" s="19"/>
      <c r="M66" s="20"/>
      <c r="N66" s="21"/>
      <c r="O66" s="17"/>
      <c r="P66" s="115">
        <f t="shared" si="5"/>
        <v>0</v>
      </c>
    </row>
    <row r="67" spans="1:17" x14ac:dyDescent="0.25">
      <c r="A67" s="10" t="s">
        <v>51</v>
      </c>
      <c r="B67" s="11"/>
      <c r="C67" s="11"/>
      <c r="D67" s="17">
        <v>0</v>
      </c>
      <c r="E67" s="22"/>
      <c r="F67" s="15"/>
      <c r="G67" s="14"/>
      <c r="H67" s="13"/>
      <c r="I67" s="15"/>
      <c r="J67" s="15"/>
      <c r="K67" s="15"/>
      <c r="L67" s="15"/>
      <c r="M67" s="16"/>
      <c r="N67" s="13"/>
      <c r="O67" s="17"/>
      <c r="P67" s="115">
        <f t="shared" si="5"/>
        <v>0</v>
      </c>
    </row>
    <row r="68" spans="1:17" x14ac:dyDescent="0.25">
      <c r="A68" s="10" t="s">
        <v>52</v>
      </c>
      <c r="B68" s="11">
        <v>0</v>
      </c>
      <c r="C68" s="11"/>
      <c r="D68" s="17">
        <v>0</v>
      </c>
      <c r="E68" s="22"/>
      <c r="F68" s="17"/>
      <c r="G68" s="17"/>
      <c r="H68" s="17"/>
      <c r="I68" s="17"/>
      <c r="J68" s="15"/>
      <c r="K68" s="15"/>
      <c r="L68" s="15"/>
      <c r="M68" s="16"/>
      <c r="N68" s="15"/>
      <c r="O68" s="17"/>
      <c r="P68" s="115">
        <f t="shared" si="5"/>
        <v>0</v>
      </c>
    </row>
    <row r="69" spans="1:17" ht="25.5" x14ac:dyDescent="0.25">
      <c r="A69" s="10" t="s">
        <v>53</v>
      </c>
      <c r="B69" s="11">
        <v>0</v>
      </c>
      <c r="C69" s="11"/>
      <c r="D69" s="17">
        <v>0</v>
      </c>
      <c r="E69" s="22"/>
      <c r="F69" s="22"/>
      <c r="G69" s="22"/>
      <c r="H69" s="22"/>
      <c r="I69" s="17"/>
      <c r="J69" s="15"/>
      <c r="K69" s="15"/>
      <c r="L69" s="15"/>
      <c r="M69" s="16"/>
      <c r="N69" s="15"/>
      <c r="O69" s="17"/>
      <c r="P69" s="115">
        <f t="shared" si="5"/>
        <v>0</v>
      </c>
    </row>
    <row r="70" spans="1:17" ht="27" customHeight="1" x14ac:dyDescent="0.25">
      <c r="A70" s="26" t="s">
        <v>54</v>
      </c>
      <c r="B70" s="11">
        <v>0</v>
      </c>
      <c r="C70" s="11">
        <v>0</v>
      </c>
      <c r="D70" s="17">
        <v>0</v>
      </c>
      <c r="E70" s="22"/>
      <c r="F70" s="22"/>
      <c r="G70" s="22"/>
      <c r="H70" s="22"/>
      <c r="I70" s="17"/>
      <c r="J70" s="15"/>
      <c r="K70" s="15"/>
      <c r="L70" s="15"/>
      <c r="M70" s="16"/>
      <c r="N70" s="15"/>
      <c r="O70" s="17"/>
      <c r="P70" s="115">
        <f t="shared" si="5"/>
        <v>0</v>
      </c>
    </row>
    <row r="71" spans="1:17" ht="25.5" x14ac:dyDescent="0.25">
      <c r="A71" s="8" t="s">
        <v>55</v>
      </c>
      <c r="B71" s="22">
        <v>0</v>
      </c>
      <c r="C71" s="22">
        <v>0</v>
      </c>
      <c r="D71" s="22">
        <f>+D72+D73</f>
        <v>0</v>
      </c>
      <c r="E71" s="22"/>
      <c r="F71" s="22"/>
      <c r="G71" s="22"/>
      <c r="H71" s="22"/>
      <c r="I71" s="17"/>
      <c r="J71" s="15"/>
      <c r="K71" s="15"/>
      <c r="L71" s="15"/>
      <c r="M71" s="16"/>
      <c r="N71" s="15"/>
      <c r="O71" s="17"/>
      <c r="P71" s="115">
        <f t="shared" si="5"/>
        <v>0</v>
      </c>
    </row>
    <row r="72" spans="1:17" x14ac:dyDescent="0.25">
      <c r="A72" s="10" t="s">
        <v>56</v>
      </c>
      <c r="B72" s="17">
        <v>0</v>
      </c>
      <c r="C72" s="17">
        <v>0</v>
      </c>
      <c r="D72" s="17">
        <v>0</v>
      </c>
      <c r="E72" s="22"/>
      <c r="F72" s="22"/>
      <c r="G72" s="22"/>
      <c r="H72" s="22"/>
      <c r="I72" s="17"/>
      <c r="J72" s="15"/>
      <c r="K72" s="15"/>
      <c r="L72" s="15"/>
      <c r="M72" s="16"/>
      <c r="N72" s="15"/>
      <c r="O72" s="17"/>
      <c r="P72" s="115">
        <f t="shared" si="5"/>
        <v>0</v>
      </c>
    </row>
    <row r="73" spans="1:17" ht="25.5" x14ac:dyDescent="0.25">
      <c r="A73" s="10" t="s">
        <v>57</v>
      </c>
      <c r="B73" s="17">
        <v>0</v>
      </c>
      <c r="C73" s="17">
        <v>0</v>
      </c>
      <c r="D73" s="17">
        <v>0</v>
      </c>
      <c r="E73" s="22"/>
      <c r="F73" s="22"/>
      <c r="G73" s="22"/>
      <c r="H73" s="22"/>
      <c r="I73" s="17"/>
      <c r="J73" s="15"/>
      <c r="K73" s="15"/>
      <c r="L73" s="15"/>
      <c r="M73" s="16"/>
      <c r="N73" s="15"/>
      <c r="O73" s="17"/>
      <c r="P73" s="115">
        <f t="shared" si="5"/>
        <v>0</v>
      </c>
    </row>
    <row r="74" spans="1:17" x14ac:dyDescent="0.25">
      <c r="A74" s="8" t="s">
        <v>58</v>
      </c>
      <c r="B74" s="22">
        <v>0</v>
      </c>
      <c r="C74" s="22">
        <v>0</v>
      </c>
      <c r="D74" s="22">
        <v>0</v>
      </c>
      <c r="E74" s="22"/>
      <c r="F74" s="22"/>
      <c r="G74" s="22"/>
      <c r="H74" s="22"/>
      <c r="I74" s="17"/>
      <c r="J74" s="15"/>
      <c r="K74" s="15"/>
      <c r="L74" s="15"/>
      <c r="M74" s="16"/>
      <c r="N74" s="15"/>
      <c r="O74" s="17"/>
      <c r="P74" s="115">
        <f>+D74+E74+F74+G74+H74+I74+J74+K74+L74+M74+N74+O74</f>
        <v>0</v>
      </c>
    </row>
    <row r="75" spans="1:17" ht="25.5" x14ac:dyDescent="0.25">
      <c r="A75" s="10" t="s">
        <v>59</v>
      </c>
      <c r="B75" s="17">
        <v>0</v>
      </c>
      <c r="C75" s="17">
        <v>0</v>
      </c>
      <c r="D75" s="17">
        <v>0</v>
      </c>
      <c r="E75" s="22"/>
      <c r="F75" s="22"/>
      <c r="G75" s="22"/>
      <c r="H75" s="22"/>
      <c r="I75" s="17"/>
      <c r="J75" s="15"/>
      <c r="K75" s="15"/>
      <c r="L75" s="15"/>
      <c r="M75" s="16"/>
      <c r="N75" s="15"/>
      <c r="O75" s="17"/>
      <c r="P75" s="115">
        <f>+D75+E75+F75+G75+H75+I75+J75+K75+L75+M75+N75+O75</f>
        <v>0</v>
      </c>
    </row>
    <row r="76" spans="1:17" ht="25.5" x14ac:dyDescent="0.25">
      <c r="A76" s="10" t="s">
        <v>60</v>
      </c>
      <c r="B76" s="17">
        <v>0</v>
      </c>
      <c r="C76" s="17">
        <v>0</v>
      </c>
      <c r="D76" s="17">
        <v>0</v>
      </c>
      <c r="E76" s="22"/>
      <c r="F76" s="22"/>
      <c r="G76" s="22"/>
      <c r="H76" s="22"/>
      <c r="I76" s="17"/>
      <c r="J76" s="17"/>
      <c r="K76" s="17"/>
      <c r="L76" s="17"/>
      <c r="M76" s="16"/>
      <c r="N76" s="15"/>
      <c r="O76" s="17"/>
      <c r="P76" s="115">
        <f t="shared" si="5"/>
        <v>0</v>
      </c>
    </row>
    <row r="77" spans="1:17" ht="25.5" x14ac:dyDescent="0.25">
      <c r="A77" s="10" t="s">
        <v>61</v>
      </c>
      <c r="B77" s="17">
        <v>0</v>
      </c>
      <c r="C77" s="17">
        <v>0</v>
      </c>
      <c r="D77" s="17">
        <v>0</v>
      </c>
      <c r="E77" s="22">
        <v>0</v>
      </c>
      <c r="F77" s="22">
        <v>0</v>
      </c>
      <c r="G77" s="22">
        <v>0</v>
      </c>
      <c r="H77" s="22">
        <v>0</v>
      </c>
      <c r="I77" s="17"/>
      <c r="J77" s="17"/>
      <c r="K77" s="17"/>
      <c r="L77" s="17"/>
      <c r="M77" s="16"/>
      <c r="N77" s="15"/>
      <c r="O77" s="17"/>
      <c r="P77" s="115">
        <f t="shared" si="5"/>
        <v>0</v>
      </c>
    </row>
    <row r="78" spans="1:17" x14ac:dyDescent="0.25">
      <c r="A78" s="8" t="s">
        <v>64</v>
      </c>
      <c r="B78" s="22">
        <v>0</v>
      </c>
      <c r="C78" s="22">
        <v>0</v>
      </c>
      <c r="D78" s="17">
        <v>0</v>
      </c>
      <c r="E78" s="22">
        <v>0</v>
      </c>
      <c r="F78" s="22">
        <v>0</v>
      </c>
      <c r="G78" s="22">
        <v>0</v>
      </c>
      <c r="H78" s="22">
        <v>0</v>
      </c>
      <c r="I78" s="17"/>
      <c r="J78" s="17"/>
      <c r="K78" s="17"/>
      <c r="L78" s="17"/>
      <c r="M78" s="16"/>
      <c r="N78" s="17"/>
      <c r="O78" s="17"/>
      <c r="P78" s="115">
        <f t="shared" si="5"/>
        <v>0</v>
      </c>
      <c r="Q78" s="2"/>
    </row>
    <row r="79" spans="1:17" ht="22.5" customHeight="1" x14ac:dyDescent="0.25">
      <c r="A79" s="10" t="s">
        <v>65</v>
      </c>
      <c r="B79" s="17">
        <v>0</v>
      </c>
      <c r="C79" s="17">
        <v>0</v>
      </c>
      <c r="D79" s="17">
        <v>0</v>
      </c>
      <c r="E79" s="22">
        <v>0</v>
      </c>
      <c r="F79" s="22">
        <v>0</v>
      </c>
      <c r="G79" s="22">
        <v>0</v>
      </c>
      <c r="H79" s="22">
        <v>0</v>
      </c>
      <c r="I79" s="17"/>
      <c r="J79" s="17"/>
      <c r="K79" s="17"/>
      <c r="L79" s="17"/>
      <c r="M79" s="16"/>
      <c r="N79" s="17"/>
      <c r="O79" s="17"/>
      <c r="P79" s="115">
        <f t="shared" ref="P79:P86" si="11">+D79+E79+F79+G79+H79+I79+J79+K79+L79+M79+N79+O79</f>
        <v>0</v>
      </c>
      <c r="Q79" s="2"/>
    </row>
    <row r="80" spans="1:17" ht="25.5" x14ac:dyDescent="0.25">
      <c r="A80" s="10" t="s">
        <v>66</v>
      </c>
      <c r="B80" s="17">
        <v>0</v>
      </c>
      <c r="C80" s="17">
        <v>0</v>
      </c>
      <c r="D80" s="17">
        <v>0</v>
      </c>
      <c r="E80" s="22">
        <v>0</v>
      </c>
      <c r="F80" s="22">
        <v>0</v>
      </c>
      <c r="G80" s="22">
        <v>0</v>
      </c>
      <c r="H80" s="22">
        <v>0</v>
      </c>
      <c r="I80" s="17"/>
      <c r="J80" s="17"/>
      <c r="K80" s="17"/>
      <c r="L80" s="17"/>
      <c r="M80" s="16"/>
      <c r="N80" s="17"/>
      <c r="O80" s="17"/>
      <c r="P80" s="115">
        <f t="shared" si="11"/>
        <v>0</v>
      </c>
      <c r="Q80" s="2"/>
    </row>
    <row r="81" spans="1:19" ht="25.5" x14ac:dyDescent="0.25">
      <c r="A81" s="10" t="s">
        <v>67</v>
      </c>
      <c r="B81" s="17">
        <v>0</v>
      </c>
      <c r="C81" s="17">
        <v>0</v>
      </c>
      <c r="D81" s="17">
        <v>0</v>
      </c>
      <c r="E81" s="22">
        <v>0</v>
      </c>
      <c r="F81" s="22">
        <v>0</v>
      </c>
      <c r="G81" s="22">
        <v>0</v>
      </c>
      <c r="H81" s="22">
        <v>0</v>
      </c>
      <c r="I81" s="17"/>
      <c r="J81" s="17"/>
      <c r="K81" s="17"/>
      <c r="L81" s="17"/>
      <c r="M81" s="16"/>
      <c r="N81" s="17"/>
      <c r="O81" s="17"/>
      <c r="P81" s="115">
        <f t="shared" si="11"/>
        <v>0</v>
      </c>
      <c r="Q81" s="2"/>
    </row>
    <row r="82" spans="1:19" x14ac:dyDescent="0.25">
      <c r="A82" s="8" t="s">
        <v>68</v>
      </c>
      <c r="B82" s="22">
        <v>0</v>
      </c>
      <c r="C82" s="22">
        <v>0</v>
      </c>
      <c r="D82" s="17">
        <v>0</v>
      </c>
      <c r="E82" s="22">
        <v>0</v>
      </c>
      <c r="F82" s="22">
        <v>0</v>
      </c>
      <c r="G82" s="22">
        <v>0</v>
      </c>
      <c r="H82" s="22">
        <v>0</v>
      </c>
      <c r="I82" s="17"/>
      <c r="J82" s="17"/>
      <c r="K82" s="17"/>
      <c r="L82" s="17"/>
      <c r="M82" s="16"/>
      <c r="N82" s="17"/>
      <c r="O82" s="17"/>
      <c r="P82" s="115">
        <f t="shared" si="11"/>
        <v>0</v>
      </c>
    </row>
    <row r="83" spans="1:19" ht="25.5" x14ac:dyDescent="0.25">
      <c r="A83" s="10" t="s">
        <v>69</v>
      </c>
      <c r="B83" s="17">
        <v>0</v>
      </c>
      <c r="C83" s="17">
        <v>0</v>
      </c>
      <c r="D83" s="17">
        <v>0</v>
      </c>
      <c r="E83" s="22">
        <v>0</v>
      </c>
      <c r="F83" s="22">
        <v>0</v>
      </c>
      <c r="G83" s="22">
        <v>0</v>
      </c>
      <c r="H83" s="22">
        <v>0</v>
      </c>
      <c r="I83" s="17"/>
      <c r="J83" s="17"/>
      <c r="K83" s="17"/>
      <c r="L83" s="17"/>
      <c r="M83" s="16"/>
      <c r="N83" s="17"/>
      <c r="O83" s="17"/>
      <c r="P83" s="115">
        <f t="shared" si="11"/>
        <v>0</v>
      </c>
    </row>
    <row r="84" spans="1:19" ht="25.5" x14ac:dyDescent="0.25">
      <c r="A84" s="10" t="s">
        <v>70</v>
      </c>
      <c r="B84" s="17">
        <v>0</v>
      </c>
      <c r="C84" s="17"/>
      <c r="D84" s="17">
        <v>0</v>
      </c>
      <c r="E84" s="22">
        <v>0</v>
      </c>
      <c r="F84" s="22">
        <v>0</v>
      </c>
      <c r="G84" s="22">
        <v>0</v>
      </c>
      <c r="H84" s="22">
        <v>0</v>
      </c>
      <c r="I84" s="17"/>
      <c r="J84" s="17"/>
      <c r="K84" s="17"/>
      <c r="L84" s="17"/>
      <c r="M84" s="16"/>
      <c r="N84" s="17"/>
      <c r="O84" s="17"/>
      <c r="P84" s="115">
        <f t="shared" si="11"/>
        <v>0</v>
      </c>
    </row>
    <row r="85" spans="1:19" ht="25.5" x14ac:dyDescent="0.25">
      <c r="A85" s="8" t="s">
        <v>71</v>
      </c>
      <c r="B85" s="22">
        <v>0</v>
      </c>
      <c r="C85" s="22">
        <v>0</v>
      </c>
      <c r="D85" s="17">
        <v>0</v>
      </c>
      <c r="E85" s="22">
        <v>0</v>
      </c>
      <c r="F85" s="22">
        <v>0</v>
      </c>
      <c r="G85" s="22">
        <v>0</v>
      </c>
      <c r="H85" s="22">
        <v>0</v>
      </c>
      <c r="I85" s="17"/>
      <c r="J85" s="17"/>
      <c r="K85" s="17"/>
      <c r="L85" s="17"/>
      <c r="M85" s="16"/>
      <c r="N85" s="17"/>
      <c r="O85" s="17"/>
      <c r="P85" s="115">
        <f t="shared" si="11"/>
        <v>0</v>
      </c>
    </row>
    <row r="86" spans="1:19" ht="25.5" x14ac:dyDescent="0.25">
      <c r="A86" s="27" t="s">
        <v>72</v>
      </c>
      <c r="B86" s="28"/>
      <c r="C86" s="28">
        <v>0</v>
      </c>
      <c r="D86" s="28">
        <v>0</v>
      </c>
      <c r="E86" s="29">
        <v>0</v>
      </c>
      <c r="F86" s="29">
        <v>0</v>
      </c>
      <c r="G86" s="29">
        <v>0</v>
      </c>
      <c r="H86" s="29"/>
      <c r="I86" s="28"/>
      <c r="J86" s="28"/>
      <c r="K86" s="28"/>
      <c r="L86" s="28"/>
      <c r="M86" s="30"/>
      <c r="N86" s="28"/>
      <c r="O86" s="28"/>
      <c r="P86" s="116">
        <f t="shared" si="11"/>
        <v>0</v>
      </c>
      <c r="S86" s="6"/>
    </row>
    <row r="87" spans="1:19" x14ac:dyDescent="0.25">
      <c r="A87" s="104" t="s">
        <v>62</v>
      </c>
      <c r="B87" s="113">
        <f>+B14+B20+B30+B40+B56+B66</f>
        <v>1196511353.1122859</v>
      </c>
      <c r="C87" s="113">
        <f>+C14+C20+C30+C40+C56+C66</f>
        <v>0</v>
      </c>
      <c r="D87" s="113">
        <f>+D14+D20+D30+D40+D56</f>
        <v>24116437.620000001</v>
      </c>
      <c r="E87" s="113">
        <f t="shared" ref="E87:O87" si="12">+E14+E20+E30+E40+E56+E66</f>
        <v>21378497.969999999</v>
      </c>
      <c r="F87" s="113">
        <f t="shared" si="12"/>
        <v>0</v>
      </c>
      <c r="G87" s="113">
        <f t="shared" si="12"/>
        <v>0</v>
      </c>
      <c r="H87" s="113">
        <f t="shared" si="12"/>
        <v>0</v>
      </c>
      <c r="I87" s="113">
        <f t="shared" si="12"/>
        <v>0</v>
      </c>
      <c r="J87" s="113">
        <f t="shared" si="12"/>
        <v>0</v>
      </c>
      <c r="K87" s="113">
        <f t="shared" si="12"/>
        <v>0</v>
      </c>
      <c r="L87" s="113">
        <f t="shared" si="12"/>
        <v>0</v>
      </c>
      <c r="M87" s="113">
        <f t="shared" si="12"/>
        <v>0</v>
      </c>
      <c r="N87" s="113">
        <f t="shared" si="12"/>
        <v>0</v>
      </c>
      <c r="O87" s="113">
        <f t="shared" si="12"/>
        <v>0</v>
      </c>
      <c r="P87" s="113">
        <f>+D87+E87+F87+G87+H87+I87+J87+K87+L87+M87+N87+O87</f>
        <v>45494935.590000004</v>
      </c>
      <c r="S87" s="3"/>
    </row>
    <row r="88" spans="1:19" ht="15.75" thickBot="1" x14ac:dyDescent="0.3">
      <c r="D88" s="88"/>
    </row>
    <row r="89" spans="1:19" ht="35.25" customHeight="1" thickBot="1" x14ac:dyDescent="0.3">
      <c r="A89" s="4" t="s">
        <v>80</v>
      </c>
      <c r="F89" s="7"/>
    </row>
    <row r="90" spans="1:19" ht="49.5" thickBot="1" x14ac:dyDescent="0.3">
      <c r="A90" s="5" t="s">
        <v>81</v>
      </c>
      <c r="C90" s="91" t="s">
        <v>123</v>
      </c>
      <c r="F90" s="91" t="s">
        <v>125</v>
      </c>
      <c r="G90" s="7"/>
      <c r="J90" s="91" t="s">
        <v>126</v>
      </c>
      <c r="L90" s="128"/>
    </row>
    <row r="91" spans="1:19" ht="15.75" x14ac:dyDescent="0.25">
      <c r="A91" s="138" t="s">
        <v>82</v>
      </c>
      <c r="C91" s="130" t="s">
        <v>134</v>
      </c>
      <c r="F91" s="91" t="s">
        <v>148</v>
      </c>
      <c r="J91" s="91" t="s">
        <v>135</v>
      </c>
    </row>
    <row r="92" spans="1:19" ht="15.75" x14ac:dyDescent="0.25">
      <c r="A92" s="139"/>
      <c r="C92" s="125" t="s">
        <v>124</v>
      </c>
      <c r="F92" s="91" t="s">
        <v>149</v>
      </c>
      <c r="J92" s="91" t="s">
        <v>127</v>
      </c>
    </row>
    <row r="93" spans="1:19" x14ac:dyDescent="0.25">
      <c r="A93" s="139"/>
    </row>
    <row r="94" spans="1:19" x14ac:dyDescent="0.25">
      <c r="A94" s="139"/>
    </row>
    <row r="95" spans="1:19" x14ac:dyDescent="0.25">
      <c r="A95" s="139"/>
    </row>
    <row r="96" spans="1:19" ht="21" customHeight="1" thickBot="1" x14ac:dyDescent="0.3">
      <c r="A96" s="140"/>
    </row>
  </sheetData>
  <mergeCells count="9">
    <mergeCell ref="A91:A96"/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5748031496062992" right="0.15748031496062992" top="0.59055118110236227" bottom="0.15748031496062992" header="0.78740157480314965" footer="0.15748031496062992"/>
  <pageSetup paperSize="5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A38" sqref="A38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13.85546875" customWidth="1"/>
    <col min="9" max="9" width="15.140625" customWidth="1"/>
    <col min="10" max="10" width="18.140625" customWidth="1"/>
    <col min="11" max="11" width="15" customWidth="1"/>
    <col min="12" max="12" width="16.42578125" bestFit="1" customWidth="1"/>
    <col min="13" max="13" width="15.140625" bestFit="1" customWidth="1"/>
    <col min="14" max="14" width="16.85546875" customWidth="1"/>
  </cols>
  <sheetData>
    <row r="1" spans="1:14" ht="25.5" customHeight="1" thickBot="1" x14ac:dyDescent="0.3">
      <c r="A1" s="31" t="s">
        <v>84</v>
      </c>
      <c r="B1" s="32" t="s">
        <v>85</v>
      </c>
      <c r="C1" s="33"/>
      <c r="D1" s="34"/>
      <c r="E1" s="34"/>
      <c r="F1" s="34"/>
      <c r="G1" s="34"/>
      <c r="H1" s="34"/>
      <c r="I1" s="34"/>
      <c r="J1" s="34"/>
      <c r="K1" s="34"/>
      <c r="L1" s="34"/>
      <c r="M1" s="34"/>
      <c r="N1" s="35"/>
    </row>
    <row r="2" spans="1:14" ht="18.75" customHeight="1" x14ac:dyDescent="0.25">
      <c r="A2" s="36" t="s">
        <v>86</v>
      </c>
      <c r="B2" s="135">
        <v>45292</v>
      </c>
      <c r="C2" s="137">
        <v>45323</v>
      </c>
      <c r="D2" s="137">
        <v>45352</v>
      </c>
      <c r="E2" s="137">
        <v>45383</v>
      </c>
      <c r="F2" s="137">
        <v>45413</v>
      </c>
      <c r="G2" s="137">
        <v>45444</v>
      </c>
      <c r="H2" s="137">
        <v>45474</v>
      </c>
      <c r="I2" s="137">
        <v>45505</v>
      </c>
      <c r="J2" s="137">
        <v>45536</v>
      </c>
      <c r="K2" s="137">
        <v>45566</v>
      </c>
      <c r="L2" s="137">
        <v>45597</v>
      </c>
      <c r="M2" s="137">
        <v>45627</v>
      </c>
      <c r="N2" s="37" t="s">
        <v>150</v>
      </c>
    </row>
    <row r="3" spans="1:14" ht="15" customHeight="1" x14ac:dyDescent="0.25">
      <c r="A3" s="38" t="s">
        <v>87</v>
      </c>
      <c r="B3" s="39"/>
      <c r="C3" s="40"/>
      <c r="D3" s="41"/>
      <c r="E3" s="41"/>
      <c r="F3" s="41"/>
      <c r="G3" s="41"/>
      <c r="H3" s="41"/>
      <c r="I3" s="41"/>
      <c r="J3" s="41"/>
      <c r="K3" s="41"/>
      <c r="L3" s="41"/>
      <c r="M3" s="41"/>
      <c r="N3" s="41">
        <f>SUM(B3:M3)</f>
        <v>0</v>
      </c>
    </row>
    <row r="4" spans="1:14" x14ac:dyDescent="0.25">
      <c r="A4" s="42" t="s">
        <v>88</v>
      </c>
      <c r="B4" s="43">
        <v>24049379.060000002</v>
      </c>
      <c r="C4" s="44">
        <v>40778971.549999997</v>
      </c>
      <c r="D4" s="41"/>
      <c r="E4" s="41"/>
      <c r="F4" s="41"/>
      <c r="G4" s="41"/>
      <c r="H4" s="41"/>
      <c r="I4" s="41"/>
      <c r="J4" s="41"/>
      <c r="K4" s="41"/>
      <c r="L4" s="41"/>
      <c r="M4" s="41"/>
      <c r="N4" s="41">
        <f>SUM(B4:M4)</f>
        <v>64828350.609999999</v>
      </c>
    </row>
    <row r="5" spans="1:14" x14ac:dyDescent="0.25">
      <c r="A5" s="45" t="s">
        <v>89</v>
      </c>
      <c r="B5" s="43"/>
      <c r="C5" s="46"/>
      <c r="D5" s="41"/>
      <c r="E5" s="41"/>
      <c r="F5" s="41"/>
      <c r="G5" s="41"/>
      <c r="H5" s="41"/>
      <c r="I5" s="41"/>
      <c r="J5" s="41"/>
      <c r="K5" s="41"/>
      <c r="L5" s="41"/>
      <c r="M5" s="41"/>
      <c r="N5" s="41">
        <f t="shared" ref="N5:N38" si="0">SUM(B5:M5)</f>
        <v>0</v>
      </c>
    </row>
    <row r="6" spans="1:14" x14ac:dyDescent="0.25">
      <c r="A6" s="42" t="s">
        <v>90</v>
      </c>
      <c r="B6" s="47"/>
      <c r="C6" s="48"/>
      <c r="D6" s="41"/>
      <c r="E6" s="41"/>
      <c r="F6" s="41"/>
      <c r="G6" s="41"/>
      <c r="H6" s="41"/>
      <c r="I6" s="41"/>
      <c r="J6" s="41"/>
      <c r="K6" s="41"/>
      <c r="L6" s="41"/>
      <c r="M6" s="41"/>
      <c r="N6" s="41">
        <f t="shared" si="0"/>
        <v>0</v>
      </c>
    </row>
    <row r="7" spans="1:14" x14ac:dyDescent="0.25">
      <c r="A7" s="42" t="s">
        <v>91</v>
      </c>
      <c r="B7" s="47"/>
      <c r="C7" s="49"/>
      <c r="D7" s="41"/>
      <c r="E7" s="41"/>
      <c r="F7" s="41"/>
      <c r="G7" s="41"/>
      <c r="H7" s="41"/>
      <c r="I7" s="41"/>
      <c r="J7" s="41"/>
      <c r="K7" s="41"/>
      <c r="L7" s="41"/>
      <c r="M7" s="41"/>
      <c r="N7" s="41">
        <f t="shared" si="0"/>
        <v>0</v>
      </c>
    </row>
    <row r="8" spans="1:14" x14ac:dyDescent="0.25">
      <c r="A8" s="42" t="s">
        <v>92</v>
      </c>
      <c r="B8" s="47"/>
      <c r="C8" s="48"/>
      <c r="D8" s="41"/>
      <c r="E8" s="41"/>
      <c r="F8" s="41"/>
      <c r="G8" s="41"/>
      <c r="H8" s="41"/>
      <c r="I8" s="41"/>
      <c r="J8" s="41"/>
      <c r="K8" s="41"/>
      <c r="L8" s="41"/>
      <c r="M8" s="41"/>
      <c r="N8" s="41">
        <f t="shared" si="0"/>
        <v>0</v>
      </c>
    </row>
    <row r="9" spans="1:14" x14ac:dyDescent="0.25">
      <c r="A9" s="42" t="s">
        <v>93</v>
      </c>
      <c r="B9" s="43"/>
      <c r="C9" s="50"/>
      <c r="D9" s="41"/>
      <c r="E9" s="41"/>
      <c r="F9" s="41"/>
      <c r="G9" s="41"/>
      <c r="H9" s="41"/>
      <c r="I9" s="41"/>
      <c r="J9" s="41"/>
      <c r="K9" s="41"/>
      <c r="L9" s="41"/>
      <c r="M9" s="41"/>
      <c r="N9" s="41">
        <f t="shared" si="0"/>
        <v>0</v>
      </c>
    </row>
    <row r="10" spans="1:14" x14ac:dyDescent="0.25">
      <c r="A10" s="42" t="s">
        <v>94</v>
      </c>
      <c r="B10" s="43"/>
      <c r="C10" s="5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>
        <f t="shared" si="0"/>
        <v>0</v>
      </c>
    </row>
    <row r="11" spans="1:14" x14ac:dyDescent="0.25">
      <c r="A11" s="42" t="s">
        <v>95</v>
      </c>
      <c r="B11" s="43"/>
      <c r="C11" s="5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>
        <f t="shared" si="0"/>
        <v>0</v>
      </c>
    </row>
    <row r="12" spans="1:14" x14ac:dyDescent="0.25">
      <c r="A12" s="42" t="s">
        <v>96</v>
      </c>
      <c r="B12" s="43"/>
      <c r="C12" s="5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>
        <f t="shared" si="0"/>
        <v>0</v>
      </c>
    </row>
    <row r="13" spans="1:14" x14ac:dyDescent="0.25">
      <c r="A13" s="42" t="s">
        <v>97</v>
      </c>
      <c r="B13" s="47"/>
      <c r="C13" s="48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>
        <f t="shared" si="0"/>
        <v>0</v>
      </c>
    </row>
    <row r="14" spans="1:14" x14ac:dyDescent="0.25">
      <c r="A14" s="42" t="s">
        <v>98</v>
      </c>
      <c r="B14" s="43"/>
      <c r="C14" s="50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>
        <f t="shared" si="0"/>
        <v>0</v>
      </c>
    </row>
    <row r="15" spans="1:14" x14ac:dyDescent="0.25">
      <c r="A15" s="42" t="s">
        <v>99</v>
      </c>
      <c r="B15" s="47"/>
      <c r="C15" s="48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>
        <f t="shared" si="0"/>
        <v>0</v>
      </c>
    </row>
    <row r="16" spans="1:14" x14ac:dyDescent="0.25">
      <c r="A16" s="42" t="s">
        <v>100</v>
      </c>
      <c r="B16" s="43"/>
      <c r="C16" s="50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>
        <f t="shared" si="0"/>
        <v>0</v>
      </c>
    </row>
    <row r="17" spans="1:14" x14ac:dyDescent="0.25">
      <c r="A17" s="42" t="s">
        <v>101</v>
      </c>
      <c r="B17" s="51"/>
      <c r="C17" s="52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>
        <f t="shared" si="0"/>
        <v>0</v>
      </c>
    </row>
    <row r="18" spans="1:14" x14ac:dyDescent="0.25">
      <c r="A18" s="42" t="s">
        <v>102</v>
      </c>
      <c r="B18" s="43"/>
      <c r="C18" s="5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>
        <f t="shared" si="0"/>
        <v>0</v>
      </c>
    </row>
    <row r="19" spans="1:14" x14ac:dyDescent="0.25">
      <c r="A19" s="42" t="s">
        <v>103</v>
      </c>
      <c r="B19" s="47"/>
      <c r="C19" s="48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>
        <f t="shared" si="0"/>
        <v>0</v>
      </c>
    </row>
    <row r="20" spans="1:14" x14ac:dyDescent="0.25">
      <c r="A20" s="42" t="s">
        <v>104</v>
      </c>
      <c r="B20" s="47"/>
      <c r="C20" s="48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>
        <f t="shared" si="0"/>
        <v>0</v>
      </c>
    </row>
    <row r="21" spans="1:14" x14ac:dyDescent="0.25">
      <c r="A21" s="42" t="s">
        <v>105</v>
      </c>
      <c r="B21" s="43"/>
      <c r="C21" s="5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>
        <f t="shared" si="0"/>
        <v>0</v>
      </c>
    </row>
    <row r="22" spans="1:14" ht="18.75" x14ac:dyDescent="0.3">
      <c r="A22" s="53" t="s">
        <v>106</v>
      </c>
      <c r="B22" s="54"/>
      <c r="C22" s="55"/>
      <c r="D22" s="56"/>
      <c r="E22" s="56"/>
      <c r="F22" s="56"/>
      <c r="G22" s="56"/>
      <c r="H22" s="56"/>
      <c r="I22" s="56"/>
      <c r="J22" s="56"/>
      <c r="K22" s="57"/>
      <c r="L22" s="57"/>
      <c r="M22" s="56"/>
      <c r="N22" s="56">
        <f t="shared" si="0"/>
        <v>0</v>
      </c>
    </row>
    <row r="23" spans="1:14" x14ac:dyDescent="0.25">
      <c r="A23" s="42" t="s">
        <v>107</v>
      </c>
      <c r="B23" s="47"/>
      <c r="C23" s="48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>
        <f t="shared" si="0"/>
        <v>0</v>
      </c>
    </row>
    <row r="24" spans="1:14" x14ac:dyDescent="0.25">
      <c r="A24" s="58" t="s">
        <v>108</v>
      </c>
      <c r="B24" s="59"/>
      <c r="C24" s="60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>
        <f t="shared" si="0"/>
        <v>0</v>
      </c>
    </row>
    <row r="25" spans="1:14" x14ac:dyDescent="0.25">
      <c r="A25" s="42" t="s">
        <v>109</v>
      </c>
      <c r="B25" s="62"/>
      <c r="C25" s="63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>
        <f t="shared" si="0"/>
        <v>0</v>
      </c>
    </row>
    <row r="26" spans="1:14" x14ac:dyDescent="0.25">
      <c r="A26" s="42" t="s">
        <v>110</v>
      </c>
      <c r="B26" s="47"/>
      <c r="C26" s="48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>
        <f t="shared" si="0"/>
        <v>0</v>
      </c>
    </row>
    <row r="27" spans="1:14" x14ac:dyDescent="0.25">
      <c r="A27" s="42" t="s">
        <v>111</v>
      </c>
      <c r="B27" s="47"/>
      <c r="C27" s="48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>
        <f t="shared" si="0"/>
        <v>0</v>
      </c>
    </row>
    <row r="28" spans="1:14" x14ac:dyDescent="0.25">
      <c r="A28" s="42" t="s">
        <v>112</v>
      </c>
      <c r="B28" s="47"/>
      <c r="C28" s="48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>
        <f t="shared" si="0"/>
        <v>0</v>
      </c>
    </row>
    <row r="29" spans="1:14" x14ac:dyDescent="0.25">
      <c r="A29" s="58" t="s">
        <v>113</v>
      </c>
      <c r="B29" s="59"/>
      <c r="C29" s="60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>
        <f t="shared" si="0"/>
        <v>0</v>
      </c>
    </row>
    <row r="30" spans="1:14" x14ac:dyDescent="0.25">
      <c r="A30" s="42" t="s">
        <v>114</v>
      </c>
      <c r="B30" s="47"/>
      <c r="C30" s="48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>
        <f t="shared" si="0"/>
        <v>0</v>
      </c>
    </row>
    <row r="31" spans="1:14" x14ac:dyDescent="0.25">
      <c r="A31" s="42" t="s">
        <v>115</v>
      </c>
      <c r="B31" s="43"/>
      <c r="C31" s="50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>
        <f t="shared" si="0"/>
        <v>0</v>
      </c>
    </row>
    <row r="32" spans="1:14" x14ac:dyDescent="0.25">
      <c r="A32" s="42"/>
      <c r="B32" s="65"/>
      <c r="C32" s="66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>
        <f t="shared" si="0"/>
        <v>0</v>
      </c>
    </row>
    <row r="33" spans="1:14" ht="15.75" x14ac:dyDescent="0.25">
      <c r="A33" s="67" t="s">
        <v>116</v>
      </c>
      <c r="B33" s="68"/>
      <c r="C33" s="69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>
        <f t="shared" si="0"/>
        <v>0</v>
      </c>
    </row>
    <row r="34" spans="1:14" x14ac:dyDescent="0.25">
      <c r="A34" s="71" t="s">
        <v>117</v>
      </c>
      <c r="B34" s="72"/>
      <c r="C34" s="73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>
        <f t="shared" si="0"/>
        <v>0</v>
      </c>
    </row>
    <row r="35" spans="1:14" x14ac:dyDescent="0.25">
      <c r="A35" s="71" t="s">
        <v>118</v>
      </c>
      <c r="B35" s="74"/>
      <c r="C35" s="75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>
        <f t="shared" si="0"/>
        <v>0</v>
      </c>
    </row>
    <row r="36" spans="1:14" x14ac:dyDescent="0.25">
      <c r="A36" s="71" t="s">
        <v>119</v>
      </c>
      <c r="B36" s="76"/>
      <c r="C36" s="73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>
        <f t="shared" si="0"/>
        <v>0</v>
      </c>
    </row>
    <row r="37" spans="1:14" x14ac:dyDescent="0.25">
      <c r="A37" s="71" t="s">
        <v>120</v>
      </c>
      <c r="B37" s="74"/>
      <c r="C37" s="75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>
        <f t="shared" si="0"/>
        <v>0</v>
      </c>
    </row>
    <row r="38" spans="1:14" ht="15.75" thickBot="1" x14ac:dyDescent="0.3">
      <c r="A38" s="77" t="s">
        <v>121</v>
      </c>
      <c r="B38" s="76"/>
      <c r="C38" s="78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>
        <f t="shared" si="0"/>
        <v>0</v>
      </c>
    </row>
    <row r="39" spans="1:14" ht="15.75" thickBot="1" x14ac:dyDescent="0.3">
      <c r="A39" s="80" t="s">
        <v>122</v>
      </c>
      <c r="B39" s="81"/>
      <c r="C39" s="82"/>
      <c r="D39" s="83"/>
      <c r="E39" s="83"/>
      <c r="F39" s="83"/>
      <c r="G39" s="83"/>
      <c r="H39" s="83"/>
      <c r="I39" s="84"/>
      <c r="J39" s="84"/>
      <c r="K39" s="83"/>
      <c r="L39" s="84"/>
      <c r="M39" s="83"/>
      <c r="N39" s="85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2024-03-05T13:51:16Z</cp:lastPrinted>
  <dcterms:created xsi:type="dcterms:W3CDTF">2021-07-29T18:58:50Z</dcterms:created>
  <dcterms:modified xsi:type="dcterms:W3CDTF">2024-06-13T14:11:50Z</dcterms:modified>
</cp:coreProperties>
</file>