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25200" windowHeight="13275" activeTab="1"/>
  </bookViews>
  <sheets>
    <sheet name="Plantilla Presupuesto" sheetId="2" r:id="rId1"/>
    <sheet name="Plantilla Ejecución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3" l="1"/>
  <c r="E63" i="3"/>
  <c r="E61" i="3"/>
  <c r="E56" i="3"/>
  <c r="E54" i="3"/>
  <c r="E53" i="3" s="1"/>
  <c r="E45" i="3"/>
  <c r="E37" i="3" s="1"/>
  <c r="E36" i="3"/>
  <c r="E33" i="3"/>
  <c r="E31" i="3"/>
  <c r="E30" i="3"/>
  <c r="E29" i="3"/>
  <c r="E28" i="3"/>
  <c r="E27" i="3"/>
  <c r="E26" i="3" s="1"/>
  <c r="E25" i="3"/>
  <c r="E24" i="3"/>
  <c r="E23" i="3"/>
  <c r="E20" i="3"/>
  <c r="E19" i="3"/>
  <c r="E17" i="3"/>
  <c r="E12" i="3"/>
  <c r="E11" i="3"/>
  <c r="E10" i="3" s="1"/>
  <c r="H85" i="3"/>
  <c r="F85" i="3"/>
  <c r="H68" i="3"/>
  <c r="F68" i="3"/>
  <c r="H63" i="3"/>
  <c r="F63" i="3"/>
  <c r="H61" i="3"/>
  <c r="G61" i="3"/>
  <c r="F61" i="3"/>
  <c r="H58" i="3"/>
  <c r="F58" i="3"/>
  <c r="F56" i="3"/>
  <c r="H54" i="3"/>
  <c r="H53" i="3" s="1"/>
  <c r="G54" i="3"/>
  <c r="G53" i="3" s="1"/>
  <c r="F54" i="3"/>
  <c r="F45" i="3"/>
  <c r="F37" i="3" s="1"/>
  <c r="H36" i="3"/>
  <c r="G36" i="3"/>
  <c r="F36" i="3"/>
  <c r="H33" i="3"/>
  <c r="G33" i="3"/>
  <c r="F33" i="3"/>
  <c r="H32" i="3"/>
  <c r="H31" i="3"/>
  <c r="G31" i="3"/>
  <c r="H30" i="3"/>
  <c r="G30" i="3"/>
  <c r="F30" i="3"/>
  <c r="H29" i="3"/>
  <c r="G29" i="3"/>
  <c r="F29" i="3"/>
  <c r="H28" i="3"/>
  <c r="H27" i="3"/>
  <c r="G27" i="3"/>
  <c r="F27" i="3"/>
  <c r="F26" i="3"/>
  <c r="G25" i="3"/>
  <c r="H24" i="3"/>
  <c r="G24" i="3"/>
  <c r="F24" i="3"/>
  <c r="H23" i="3"/>
  <c r="G23" i="3"/>
  <c r="F23" i="3"/>
  <c r="H22" i="3"/>
  <c r="G21" i="3"/>
  <c r="H20" i="3"/>
  <c r="G20" i="3"/>
  <c r="F20" i="3"/>
  <c r="H19" i="3"/>
  <c r="G19" i="3"/>
  <c r="F19" i="3"/>
  <c r="H18" i="3"/>
  <c r="G18" i="3"/>
  <c r="F18" i="3"/>
  <c r="F16" i="3" s="1"/>
  <c r="H17" i="3"/>
  <c r="G17" i="3"/>
  <c r="G16" i="3" s="1"/>
  <c r="F17" i="3"/>
  <c r="H16" i="3"/>
  <c r="H12" i="3"/>
  <c r="G12" i="3"/>
  <c r="G10" i="3" s="1"/>
  <c r="F12" i="3"/>
  <c r="H11" i="3"/>
  <c r="G11" i="3"/>
  <c r="F11" i="3"/>
  <c r="H26" i="3" l="1"/>
  <c r="F53" i="3"/>
  <c r="F10" i="3"/>
  <c r="H10" i="3"/>
  <c r="H75" i="3" s="1"/>
  <c r="G26" i="3"/>
  <c r="E16" i="3"/>
  <c r="E75" i="3" s="1"/>
  <c r="G75" i="3"/>
  <c r="F75" i="3" l="1"/>
  <c r="D58" i="3" l="1"/>
  <c r="D61" i="3"/>
  <c r="D56" i="3"/>
  <c r="D54" i="3"/>
  <c r="D36" i="3"/>
  <c r="D33" i="3"/>
  <c r="D32" i="3"/>
  <c r="D31" i="3"/>
  <c r="D30" i="3"/>
  <c r="D29" i="3"/>
  <c r="D28" i="3"/>
  <c r="D27" i="3"/>
  <c r="D24" i="3"/>
  <c r="D23" i="3"/>
  <c r="D20" i="3"/>
  <c r="D18" i="3" l="1"/>
  <c r="D12" i="3"/>
  <c r="D11" i="3"/>
  <c r="C25" i="3" l="1"/>
  <c r="C24" i="3"/>
  <c r="C61" i="3"/>
  <c r="C56" i="3"/>
  <c r="C54" i="3"/>
  <c r="C36" i="3"/>
  <c r="C33" i="3"/>
  <c r="C32" i="3" l="1"/>
  <c r="C31" i="3"/>
  <c r="C30" i="3"/>
  <c r="C29" i="3"/>
  <c r="C28" i="3"/>
  <c r="C27" i="3"/>
  <c r="C23" i="3"/>
  <c r="C20" i="3"/>
  <c r="C19" i="3"/>
  <c r="C17" i="3"/>
  <c r="C11" i="3"/>
  <c r="C12" i="3" l="1"/>
  <c r="B56" i="3" l="1"/>
  <c r="B61" i="3"/>
  <c r="B36" i="3"/>
  <c r="B33" i="3"/>
  <c r="B32" i="3"/>
  <c r="B31" i="3"/>
  <c r="B30" i="3"/>
  <c r="B29" i="3"/>
  <c r="B28" i="3"/>
  <c r="B27" i="3"/>
  <c r="B24" i="3"/>
  <c r="B23" i="3"/>
  <c r="B20" i="3"/>
  <c r="B18" i="3"/>
  <c r="B17" i="3"/>
  <c r="B12" i="3"/>
  <c r="B11" i="3"/>
  <c r="B68" i="3" l="1"/>
  <c r="B63" i="3"/>
  <c r="B53" i="3"/>
  <c r="B45" i="3"/>
  <c r="B37" i="3"/>
  <c r="C45" i="3"/>
  <c r="D45" i="3"/>
  <c r="D37" i="3" s="1"/>
  <c r="F86" i="3"/>
  <c r="H86" i="3"/>
  <c r="I45" i="3"/>
  <c r="I37" i="3" s="1"/>
  <c r="J45" i="3"/>
  <c r="J37" i="3" s="1"/>
  <c r="K45" i="3"/>
  <c r="K37" i="3" s="1"/>
  <c r="L45" i="3"/>
  <c r="L37" i="3" s="1"/>
  <c r="M45" i="3"/>
  <c r="M37" i="3" s="1"/>
  <c r="N45" i="3"/>
  <c r="N37" i="3" s="1"/>
  <c r="O45" i="3"/>
  <c r="C85" i="3"/>
  <c r="D85" i="3"/>
  <c r="E85" i="3"/>
  <c r="I85" i="3"/>
  <c r="J85" i="3"/>
  <c r="K85" i="3"/>
  <c r="L85" i="3"/>
  <c r="M85" i="3"/>
  <c r="N85" i="3"/>
  <c r="O85" i="3"/>
  <c r="C68" i="3"/>
  <c r="D68" i="3"/>
  <c r="I68" i="3"/>
  <c r="J68" i="3"/>
  <c r="K68" i="3"/>
  <c r="L68" i="3"/>
  <c r="M68" i="3"/>
  <c r="N68" i="3"/>
  <c r="O68" i="3"/>
  <c r="C63" i="3"/>
  <c r="D63" i="3"/>
  <c r="I63" i="3"/>
  <c r="J63" i="3"/>
  <c r="K63" i="3"/>
  <c r="L63" i="3"/>
  <c r="M63" i="3"/>
  <c r="N63" i="3"/>
  <c r="O63" i="3"/>
  <c r="C53" i="3"/>
  <c r="D53" i="3"/>
  <c r="I53" i="3"/>
  <c r="J53" i="3"/>
  <c r="K53" i="3"/>
  <c r="L53" i="3"/>
  <c r="M53" i="3"/>
  <c r="N53" i="3"/>
  <c r="O53" i="3"/>
  <c r="C37" i="3"/>
  <c r="O37" i="3"/>
  <c r="C26" i="3"/>
  <c r="D26" i="3"/>
  <c r="I26" i="3"/>
  <c r="J26" i="3"/>
  <c r="K26" i="3"/>
  <c r="L26" i="3"/>
  <c r="M26" i="3"/>
  <c r="N26" i="3"/>
  <c r="O26" i="3"/>
  <c r="C16" i="3"/>
  <c r="D16" i="3"/>
  <c r="I16" i="3"/>
  <c r="J16" i="3"/>
  <c r="K16" i="3"/>
  <c r="L16" i="3"/>
  <c r="M16" i="3"/>
  <c r="N16" i="3"/>
  <c r="O16" i="3"/>
  <c r="C10" i="3"/>
  <c r="D10" i="3"/>
  <c r="I10" i="3"/>
  <c r="J10" i="3"/>
  <c r="K10" i="3"/>
  <c r="L10" i="3"/>
  <c r="M10" i="3"/>
  <c r="N10" i="3"/>
  <c r="O10" i="3"/>
  <c r="B85" i="3"/>
  <c r="B26" i="3"/>
  <c r="B16" i="3"/>
  <c r="B10" i="3"/>
  <c r="N75" i="3" l="1"/>
  <c r="N86" i="3" s="1"/>
  <c r="L75" i="3"/>
  <c r="L86" i="3" s="1"/>
  <c r="J75" i="3"/>
  <c r="J86" i="3" s="1"/>
  <c r="O75" i="3"/>
  <c r="O86" i="3" s="1"/>
  <c r="M75" i="3"/>
  <c r="M86" i="3" s="1"/>
  <c r="K75" i="3"/>
  <c r="K86" i="3" s="1"/>
  <c r="I75" i="3"/>
  <c r="I86" i="3" s="1"/>
  <c r="G86" i="3"/>
  <c r="E86" i="3"/>
  <c r="D75" i="3"/>
  <c r="D86" i="3" s="1"/>
  <c r="C75" i="3"/>
  <c r="B75" i="3"/>
  <c r="B86" i="3" s="1"/>
  <c r="B9" i="2"/>
  <c r="B15" i="2"/>
  <c r="B25" i="2"/>
  <c r="B52" i="2"/>
  <c r="B74" i="2"/>
  <c r="C86" i="3" l="1"/>
</calcChain>
</file>

<file path=xl/sharedStrings.xml><?xml version="1.0" encoding="utf-8"?>
<sst xmlns="http://schemas.openxmlformats.org/spreadsheetml/2006/main" count="173" uniqueCount="107">
  <si>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</si>
  <si>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</si>
  <si>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</si>
  <si>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</si>
  <si>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</si>
  <si>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</si>
  <si>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</si>
  <si>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</si>
  <si>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</si>
  <si>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</si>
  <si>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</si>
  <si>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</si>
  <si>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</si>
  <si>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</si>
  <si>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</si>
  <si>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</si>
  <si>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</si>
  <si>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</si>
  <si>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</si>
  <si>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</si>
  <si>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</si>
  <si>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</si>
  <si>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</si>
  <si>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</si>
  <si>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</si>
  <si>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</si>
  <si>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</si>
  <si>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</si>
  <si>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</si>
  <si>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</si>
  <si>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</si>
  <si>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</si>
  <si>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</si>
  <si>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</si>
  <si>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</si>
  <si>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</si>
  <si>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</si>
  <si>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</si>
  <si>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</si>
  <si>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</si>
  <si>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</si>
  <si>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</si>
  <si>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</si>
  <si>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</si>
  <si>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</si>
  <si>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</si>
  <si>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</si>
  <si>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</si>
  <si>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</si>
  <si>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</si>
  <si>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</si>
  <si>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</si>
  <si>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</si>
  <si>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</si>
  <si>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</si>
  <si>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</si>
  <si>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</si>
  <si>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</si>
  <si>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</si>
  <si>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</si>
  <si>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</si>
  <si>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</si>
  <si>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</si>
  <si>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</si>
  <si>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</si>
  <si>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</si>
  <si>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</si>
  <si>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</si>
  <si>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</si>
  <si>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</si>
  <si>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</si>
  <si>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</si>
  <si>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</si>
  <si>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</si>
  <si>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</si>
  <si>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</si>
  <si>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</si>
  <si>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</si>
  <si>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</si>
  <si>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</si>
  <si>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</si>
  <si>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</si>
  <si>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</si>
  <si>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</si>
  <si>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</si>
  <si>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</si>
  <si>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</si>
  <si>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</si>
  <si>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</si>
  <si>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Presupuesto de Gastos y Aplicaciones Financieras </t>
  </si>
  <si>
    <t>2.6.2 - MOBILIARIO Y EQUIPO DE COMPUTO</t>
  </si>
  <si>
    <t>2.6 - BIENES MUEBLES, INMUEBLES E       INTANGIBLES</t>
  </si>
  <si>
    <t>2.3.8 - OTROS PRODUCTOS NO INCLUIDOS EN CONCEPTOS ANTERIORES</t>
  </si>
  <si>
    <t>2.6.2 - MOBILIARIO Y EQUIPO COMPUTO</t>
  </si>
  <si>
    <t>ENERO</t>
  </si>
  <si>
    <t>FEBRERO</t>
  </si>
  <si>
    <t>MARZO</t>
  </si>
  <si>
    <t xml:space="preserve">                                                                               Ejecución de Gastos y Aplicaciones Financieras </t>
  </si>
  <si>
    <t xml:space="preserve">                                                                            En RD$</t>
  </si>
  <si>
    <t>Servicio   Regional de Salud Norcentral</t>
  </si>
  <si>
    <t>Hospital Regional José María Cabral y Báez</t>
  </si>
  <si>
    <t xml:space="preserve">                                                                Hospital Regional José María Cabral y Báez </t>
  </si>
  <si>
    <t xml:space="preserve">                                                                  </t>
  </si>
  <si>
    <t xml:space="preserve">                                                                        AL 31 Del Enero  AÑO 2022</t>
  </si>
  <si>
    <t xml:space="preserve">Licda. Ana Teresa Garcia </t>
  </si>
  <si>
    <t>Enc. De Presupuesto</t>
  </si>
  <si>
    <t>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</si>
</sst>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43" fontId="1" fillId="0" borderId="1" xfId="1" applyFont="1" applyBorder="1" applyAlignment="1">
      <alignment horizontal="left" vertical="center" wrapText="1"/>
    </xf>
    <xf numFmtId="43" fontId="0" fillId="0" borderId="1" xfId="1" applyFont="1" applyBorder="1"/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Border="1"/>
    <xf numFmtId="0" fontId="5" fillId="0" borderId="3" xfId="0" applyFont="1" applyBorder="1" applyAlignment="1">
      <alignment horizontal="left" vertical="center" wrapText="1"/>
    </xf>
    <xf numFmtId="43" fontId="1" fillId="0" borderId="3" xfId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indent="2"/>
    </xf>
    <xf numFmtId="43" fontId="0" fillId="0" borderId="4" xfId="1" applyFont="1" applyBorder="1"/>
    <xf numFmtId="0" fontId="5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2"/>
    </xf>
    <xf numFmtId="4" fontId="0" fillId="0" borderId="3" xfId="0" applyNumberFormat="1" applyBorder="1"/>
    <xf numFmtId="4" fontId="0" fillId="0" borderId="4" xfId="0" applyNumberFormat="1" applyBorder="1"/>
    <xf numFmtId="0" fontId="0" fillId="0" borderId="3" xfId="0" applyBorder="1"/>
    <xf numFmtId="0" fontId="0" fillId="0" borderId="4" xfId="0" applyBorder="1"/>
    <xf numFmtId="4" fontId="1" fillId="0" borderId="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/>
    <xf numFmtId="0" fontId="0" fillId="0" borderId="1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/>
    </xf>
    <xf numFmtId="0" fontId="0" fillId="0" borderId="7" xfId="0" applyBorder="1"/>
    <xf numFmtId="164" fontId="0" fillId="0" borderId="3" xfId="0" applyNumberForma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0" xfId="0" applyNumberFormat="1"/>
    <xf numFmtId="4" fontId="7" fillId="0" borderId="0" xfId="0" applyNumberFormat="1" applyFont="1"/>
    <xf numFmtId="4" fontId="8" fillId="0" borderId="4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1" fillId="0" borderId="0" xfId="0" applyFont="1" applyFill="1"/>
    <xf numFmtId="0" fontId="1" fillId="0" borderId="0" xfId="0" applyFont="1"/>
    <xf numFmtId="43" fontId="5" fillId="0" borderId="6" xfId="1" applyFont="1" applyBorder="1" applyAlignment="1">
      <alignment horizontal="left"/>
    </xf>
    <xf numFmtId="43" fontId="8" fillId="0" borderId="4" xfId="1" applyFont="1" applyBorder="1" applyAlignment="1">
      <alignment vertical="center" wrapText="1"/>
    </xf>
    <xf numFmtId="0" fontId="0" fillId="0" borderId="1" xfId="0" applyBorder="1" applyAlignment="1">
      <alignment horizontal="left"/>
    </xf>
    <xf numFmtId="43" fontId="1" fillId="2" borderId="2" xfId="1" applyFont="1" applyFill="1" applyBorder="1" applyAlignment="1">
      <alignment horizontal="right" vertical="center" wrapText="1"/>
    </xf>
    <xf numFmtId="43" fontId="1" fillId="0" borderId="0" xfId="1" applyFont="1" applyBorder="1" applyAlignment="1">
      <alignment horizontal="left" vertical="center" wrapText="1"/>
    </xf>
    <xf numFmtId="43" fontId="0" fillId="0" borderId="3" xfId="1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6" xfId="0" applyNumberForma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43" fontId="1" fillId="4" borderId="6" xfId="1" applyFont="1" applyFill="1" applyBorder="1" applyAlignment="1">
      <alignment horizontal="left"/>
    </xf>
    <xf numFmtId="43" fontId="2" fillId="3" borderId="1" xfId="0" applyNumberFormat="1" applyFont="1" applyFill="1" applyBorder="1" applyAlignment="1">
      <alignment horizontal="left" vertical="center" wrapText="1"/>
    </xf>
    <xf numFmtId="43" fontId="12" fillId="0" borderId="1" xfId="1" applyFont="1" applyBorder="1" applyAlignment="1">
      <alignment horizontal="right" vertical="center" wrapText="1"/>
    </xf>
    <xf numFmtId="43" fontId="12" fillId="0" borderId="4" xfId="1" applyFont="1" applyBorder="1" applyAlignment="1">
      <alignment horizontal="right" vertical="center" wrapText="1"/>
    </xf>
    <xf numFmtId="43" fontId="11" fillId="0" borderId="1" xfId="1" applyFont="1" applyBorder="1" applyAlignment="1">
      <alignment vertical="center"/>
    </xf>
    <xf numFmtId="43" fontId="0" fillId="0" borderId="6" xfId="1" applyFont="1" applyBorder="1" applyAlignment="1">
      <alignment vertical="center" wrapText="1"/>
    </xf>
    <xf numFmtId="43" fontId="0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43" fontId="1" fillId="0" borderId="3" xfId="1" applyFont="1" applyBorder="1" applyAlignment="1">
      <alignment horizontal="right"/>
    </xf>
    <xf numFmtId="43" fontId="11" fillId="0" borderId="6" xfId="1" applyFont="1" applyBorder="1" applyAlignment="1">
      <alignment vertical="center"/>
    </xf>
    <xf numFmtId="43" fontId="0" fillId="0" borderId="4" xfId="1" applyFont="1" applyBorder="1" applyAlignment="1">
      <alignment horizontal="right" vertical="center" wrapText="1"/>
    </xf>
    <xf numFmtId="43" fontId="0" fillId="0" borderId="1" xfId="1" applyFont="1" applyBorder="1" applyAlignment="1">
      <alignment horizontal="left" vertical="center" wrapText="1"/>
    </xf>
    <xf numFmtId="43" fontId="12" fillId="0" borderId="0" xfId="1" applyFont="1"/>
    <xf numFmtId="43" fontId="1" fillId="0" borderId="1" xfId="1" applyFont="1" applyBorder="1" applyAlignment="1">
      <alignment vertical="center" wrapText="1"/>
    </xf>
    <xf numFmtId="43" fontId="1" fillId="0" borderId="3" xfId="1" applyFont="1" applyFill="1" applyBorder="1" applyAlignment="1">
      <alignment horizontal="center" vertical="center" wrapText="1"/>
    </xf>
    <xf numFmtId="43" fontId="8" fillId="0" borderId="4" xfId="1" applyFont="1" applyBorder="1"/>
    <xf numFmtId="43" fontId="8" fillId="0" borderId="0" xfId="1" applyFont="1" applyFill="1" applyBorder="1"/>
    <xf numFmtId="43" fontId="0" fillId="0" borderId="4" xfId="1" applyFont="1" applyBorder="1" applyAlignment="1">
      <alignment horizontal="left"/>
    </xf>
    <xf numFmtId="43" fontId="0" fillId="0" borderId="1" xfId="1" applyFont="1" applyBorder="1" applyAlignment="1">
      <alignment horizontal="right" vertical="center" wrapText="1"/>
    </xf>
    <xf numFmtId="43" fontId="8" fillId="0" borderId="1" xfId="1" applyFont="1" applyBorder="1"/>
    <xf numFmtId="43" fontId="8" fillId="0" borderId="0" xfId="1" applyFont="1" applyBorder="1"/>
    <xf numFmtId="43" fontId="0" fillId="0" borderId="1" xfId="1" applyFont="1" applyBorder="1" applyAlignment="1">
      <alignment horizontal="left"/>
    </xf>
    <xf numFmtId="43" fontId="8" fillId="0" borderId="1" xfId="1" applyFont="1" applyBorder="1" applyAlignment="1">
      <alignment horizontal="right" vertical="center" wrapText="1"/>
    </xf>
    <xf numFmtId="43" fontId="7" fillId="0" borderId="0" xfId="1" applyFont="1" applyBorder="1"/>
    <xf numFmtId="43" fontId="0" fillId="0" borderId="0" xfId="1" applyFont="1" applyBorder="1"/>
    <xf numFmtId="43" fontId="9" fillId="0" borderId="0" xfId="1" applyFont="1" applyBorder="1"/>
    <xf numFmtId="43" fontId="0" fillId="0" borderId="3" xfId="1" applyFont="1" applyBorder="1" applyAlignment="1">
      <alignment horizontal="right" vertical="center" wrapText="1"/>
    </xf>
    <xf numFmtId="43" fontId="8" fillId="0" borderId="3" xfId="1" applyFont="1" applyBorder="1"/>
    <xf numFmtId="43" fontId="8" fillId="0" borderId="1" xfId="1" applyFont="1" applyBorder="1" applyAlignment="1">
      <alignment vertical="center" wrapText="1"/>
    </xf>
    <xf numFmtId="43" fontId="8" fillId="0" borderId="3" xfId="1" applyFont="1" applyBorder="1" applyAlignment="1">
      <alignment horizontal="right" vertical="center" wrapText="1"/>
    </xf>
    <xf numFmtId="43" fontId="0" fillId="0" borderId="3" xfId="1" applyFont="1" applyBorder="1" applyAlignment="1">
      <alignment horizontal="left"/>
    </xf>
    <xf numFmtId="43" fontId="1" fillId="0" borderId="6" xfId="1" applyFont="1" applyBorder="1" applyAlignment="1">
      <alignment horizontal="right"/>
    </xf>
    <xf numFmtId="43" fontId="7" fillId="0" borderId="0" xfId="1" applyFont="1" applyFill="1" applyBorder="1"/>
    <xf numFmtId="43" fontId="1" fillId="0" borderId="3" xfId="1" applyFont="1" applyBorder="1"/>
    <xf numFmtId="43" fontId="4" fillId="0" borderId="4" xfId="1" applyFont="1" applyBorder="1" applyAlignment="1">
      <alignment horizontal="left"/>
    </xf>
    <xf numFmtId="43" fontId="12" fillId="0" borderId="3" xfId="1" applyFont="1" applyBorder="1" applyAlignment="1">
      <alignment vertical="center"/>
    </xf>
    <xf numFmtId="43" fontId="7" fillId="0" borderId="1" xfId="1" applyFont="1" applyBorder="1"/>
    <xf numFmtId="43" fontId="5" fillId="0" borderId="12" xfId="1" applyFont="1" applyBorder="1" applyAlignment="1">
      <alignment horizontal="left"/>
    </xf>
    <xf numFmtId="0" fontId="0" fillId="0" borderId="11" xfId="0" applyBorder="1"/>
    <xf numFmtId="43" fontId="1" fillId="0" borderId="12" xfId="1" applyFont="1" applyBorder="1" applyAlignment="1">
      <alignment horizontal="right"/>
    </xf>
    <xf numFmtId="43" fontId="11" fillId="0" borderId="12" xfId="1" applyFont="1" applyBorder="1" applyAlignment="1">
      <alignment vertical="center"/>
    </xf>
    <xf numFmtId="43" fontId="0" fillId="0" borderId="12" xfId="1" applyFont="1" applyBorder="1" applyAlignment="1">
      <alignment vertical="center" wrapText="1"/>
    </xf>
    <xf numFmtId="43" fontId="1" fillId="4" borderId="12" xfId="1" applyFont="1" applyFill="1" applyBorder="1" applyAlignment="1">
      <alignment horizontal="left"/>
    </xf>
    <xf numFmtId="43" fontId="11" fillId="0" borderId="11" xfId="1" applyFont="1" applyBorder="1" applyAlignment="1">
      <alignment vertical="center"/>
    </xf>
    <xf numFmtId="43" fontId="5" fillId="0" borderId="11" xfId="1" applyFont="1" applyBorder="1" applyAlignment="1">
      <alignment horizontal="left"/>
    </xf>
    <xf numFmtId="43" fontId="1" fillId="0" borderId="11" xfId="1" applyFont="1" applyBorder="1" applyAlignment="1">
      <alignment horizontal="right"/>
    </xf>
    <xf numFmtId="43" fontId="0" fillId="0" borderId="13" xfId="1" applyFont="1" applyBorder="1" applyAlignment="1">
      <alignment vertical="center" wrapText="1"/>
    </xf>
    <xf numFmtId="43" fontId="1" fillId="4" borderId="11" xfId="1" applyFont="1" applyFill="1" applyBorder="1" applyAlignment="1">
      <alignment horizontal="left"/>
    </xf>
    <xf numFmtId="43" fontId="0" fillId="0" borderId="11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0</xdr:rowOff>
    </xdr:from>
    <xdr:to>
      <xdr:col>0</xdr:col>
      <xdr:colOff>1647826</xdr:colOff>
      <xdr:row>6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1428750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1</xdr:row>
      <xdr:rowOff>208572</xdr:rowOff>
    </xdr:from>
    <xdr:to>
      <xdr:col>13</xdr:col>
      <xdr:colOff>360405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0</xdr:colOff>
      <xdr:row>86</xdr:row>
      <xdr:rowOff>66676</xdr:rowOff>
    </xdr:from>
    <xdr:to>
      <xdr:col>0</xdr:col>
      <xdr:colOff>0</xdr:colOff>
      <xdr:row>87</xdr:row>
      <xdr:rowOff>561976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861" r="13366"/>
        <a:stretch>
          <a:fillRect/>
        </a:stretch>
      </xdr:blipFill>
      <xdr:spPr bwMode="auto">
        <a:xfrm>
          <a:off x="3248025" y="18040351"/>
          <a:ext cx="923925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1</xdr:col>
      <xdr:colOff>419100</xdr:colOff>
      <xdr:row>6</xdr:row>
      <xdr:rowOff>209550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2219325" cy="144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ABRIL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SOLIDADO%20MAYO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CILIDADO%20JUNIO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YENIFFER%20CASTILLO\REGIONAL%202022\CONCILIDADO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CUENTA T NOMINA SNS"/>
      <sheetName val="RELACION DE PAGO V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8">
          <cell r="H28">
            <v>584318.04</v>
          </cell>
        </row>
        <row r="51">
          <cell r="H51">
            <v>976116.31</v>
          </cell>
        </row>
        <row r="88">
          <cell r="J88">
            <v>195537.66</v>
          </cell>
        </row>
        <row r="106">
          <cell r="J106">
            <v>25800</v>
          </cell>
        </row>
        <row r="116">
          <cell r="J116">
            <v>16855</v>
          </cell>
        </row>
        <row r="157">
          <cell r="J157">
            <v>106579.76000000001</v>
          </cell>
        </row>
        <row r="179">
          <cell r="J179">
            <v>58372.57</v>
          </cell>
        </row>
        <row r="213">
          <cell r="J213">
            <v>2147641.15</v>
          </cell>
        </row>
        <row r="225">
          <cell r="J225">
            <v>85000</v>
          </cell>
        </row>
        <row r="232">
          <cell r="J232">
            <v>157117</v>
          </cell>
        </row>
        <row r="245">
          <cell r="J245">
            <v>15730740</v>
          </cell>
        </row>
        <row r="250">
          <cell r="J250">
            <v>394214.75</v>
          </cell>
        </row>
        <row r="261">
          <cell r="J261">
            <v>1840</v>
          </cell>
        </row>
        <row r="286">
          <cell r="J286">
            <v>9902660.2699999996</v>
          </cell>
        </row>
        <row r="308">
          <cell r="J308">
            <v>5829729.8399999989</v>
          </cell>
        </row>
        <row r="357">
          <cell r="J357">
            <v>987247</v>
          </cell>
        </row>
        <row r="424">
          <cell r="J424">
            <v>15000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7">
          <cell r="H27">
            <v>0</v>
          </cell>
        </row>
        <row r="51">
          <cell r="J51">
            <v>885335.62</v>
          </cell>
        </row>
        <row r="88">
          <cell r="J88">
            <v>199182.68</v>
          </cell>
        </row>
        <row r="111">
          <cell r="J111">
            <v>0</v>
          </cell>
        </row>
        <row r="116">
          <cell r="J116">
            <v>3000</v>
          </cell>
        </row>
        <row r="157">
          <cell r="J157">
            <v>75924.429999999993</v>
          </cell>
        </row>
        <row r="179">
          <cell r="J179">
            <v>374994.85000000003</v>
          </cell>
        </row>
        <row r="208">
          <cell r="J208">
            <v>53778.5</v>
          </cell>
        </row>
        <row r="213">
          <cell r="J213">
            <v>2083964.56</v>
          </cell>
        </row>
        <row r="225">
          <cell r="J225">
            <v>3528.4</v>
          </cell>
        </row>
        <row r="232">
          <cell r="J232">
            <v>376506</v>
          </cell>
        </row>
        <row r="245">
          <cell r="J245">
            <v>11852975.6</v>
          </cell>
        </row>
        <row r="250">
          <cell r="J250">
            <v>107203.4</v>
          </cell>
        </row>
        <row r="261">
          <cell r="J261">
            <v>145213.62</v>
          </cell>
        </row>
        <row r="286">
          <cell r="J286">
            <v>5479424.209999999</v>
          </cell>
        </row>
        <row r="308">
          <cell r="J308">
            <v>5237427.32</v>
          </cell>
        </row>
        <row r="337">
          <cell r="J337">
            <v>58095</v>
          </cell>
        </row>
        <row r="357">
          <cell r="J357">
            <v>7600</v>
          </cell>
        </row>
        <row r="424">
          <cell r="J424">
            <v>15000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ONS. FUENTES FINAN"/>
      <sheetName val="CUENTA T VS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>
        <row r="27">
          <cell r="H27">
            <v>15755558.050000001</v>
          </cell>
        </row>
        <row r="51">
          <cell r="J51">
            <v>925335.62</v>
          </cell>
        </row>
        <row r="106">
          <cell r="J106">
            <v>256640.40000000002</v>
          </cell>
        </row>
        <row r="116">
          <cell r="J116">
            <v>6190</v>
          </cell>
        </row>
        <row r="157">
          <cell r="J157">
            <v>67264.679999999993</v>
          </cell>
        </row>
        <row r="179">
          <cell r="J179">
            <v>101628.88</v>
          </cell>
        </row>
        <row r="213">
          <cell r="J213">
            <v>2209629.6399999997</v>
          </cell>
        </row>
        <row r="225">
          <cell r="J225">
            <v>73143.740000000005</v>
          </cell>
        </row>
        <row r="232">
          <cell r="J232">
            <v>203620.8</v>
          </cell>
        </row>
        <row r="245">
          <cell r="J245">
            <v>7696874.79</v>
          </cell>
        </row>
        <row r="250">
          <cell r="J250">
            <v>22611.49</v>
          </cell>
        </row>
        <row r="261">
          <cell r="J261">
            <v>14864</v>
          </cell>
        </row>
        <row r="286">
          <cell r="J286">
            <v>3623392.96</v>
          </cell>
        </row>
        <row r="308">
          <cell r="J308">
            <v>5123758.1100000013</v>
          </cell>
        </row>
        <row r="337">
          <cell r="J337">
            <v>473309.51</v>
          </cell>
        </row>
        <row r="357">
          <cell r="J357">
            <v>405684</v>
          </cell>
        </row>
        <row r="383">
          <cell r="J383">
            <v>77880</v>
          </cell>
        </row>
        <row r="424">
          <cell r="J424">
            <v>30000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UENTA T VS"/>
      <sheetName val="CONS. FUENTES FINAN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J27">
            <v>477498.62</v>
          </cell>
        </row>
        <row r="51">
          <cell r="J51">
            <v>931722.23999999999</v>
          </cell>
        </row>
        <row r="88">
          <cell r="J88">
            <v>396387.58999999997</v>
          </cell>
        </row>
        <row r="111">
          <cell r="J111">
            <v>111750</v>
          </cell>
        </row>
        <row r="116">
          <cell r="J116">
            <v>11100</v>
          </cell>
        </row>
        <row r="157">
          <cell r="J157">
            <v>201820.75</v>
          </cell>
        </row>
        <row r="179">
          <cell r="J179">
            <v>71973.45</v>
          </cell>
        </row>
        <row r="208">
          <cell r="J208">
            <v>54693</v>
          </cell>
        </row>
        <row r="213">
          <cell r="J213">
            <v>939507.8</v>
          </cell>
        </row>
        <row r="225">
          <cell r="J225">
            <v>6531.04</v>
          </cell>
        </row>
        <row r="232">
          <cell r="J232">
            <v>357627.32</v>
          </cell>
        </row>
        <row r="245">
          <cell r="J245">
            <v>21204467.640000001</v>
          </cell>
        </row>
        <row r="250">
          <cell r="J250">
            <v>443628.72</v>
          </cell>
        </row>
        <row r="286">
          <cell r="J286">
            <v>9118557.879999999</v>
          </cell>
        </row>
        <row r="308">
          <cell r="J308">
            <v>7316949.8599999994</v>
          </cell>
        </row>
        <row r="337">
          <cell r="J337">
            <v>558029.23</v>
          </cell>
        </row>
        <row r="357">
          <cell r="J357">
            <v>115635.28</v>
          </cell>
        </row>
        <row r="424">
          <cell r="J424">
            <v>30000</v>
          </cell>
        </row>
      </sheetData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FR"/>
      <sheetName val="CUENTA T VS"/>
      <sheetName val="CONS. FUENTES FINAN"/>
      <sheetName val="RELACION DE PAGO VS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J27">
            <v>371000</v>
          </cell>
        </row>
        <row r="51">
          <cell r="J51">
            <v>908738.76</v>
          </cell>
        </row>
        <row r="88">
          <cell r="J88">
            <v>198557.92</v>
          </cell>
        </row>
        <row r="106">
          <cell r="J106">
            <v>150892.5</v>
          </cell>
        </row>
        <row r="111">
          <cell r="J111">
            <v>32600</v>
          </cell>
        </row>
        <row r="116">
          <cell r="J116">
            <v>1600</v>
          </cell>
        </row>
        <row r="157">
          <cell r="J157">
            <v>111570.04000000001</v>
          </cell>
        </row>
        <row r="179">
          <cell r="J179">
            <v>198680.15999999997</v>
          </cell>
        </row>
        <row r="213">
          <cell r="J213">
            <v>3435556.6100000003</v>
          </cell>
        </row>
        <row r="232">
          <cell r="J232">
            <v>258952.53</v>
          </cell>
        </row>
        <row r="245">
          <cell r="J245">
            <v>11363925.25</v>
          </cell>
        </row>
        <row r="286">
          <cell r="J286">
            <v>10260481.029999999</v>
          </cell>
        </row>
        <row r="308">
          <cell r="J308">
            <v>6657806.5299999993</v>
          </cell>
        </row>
        <row r="337">
          <cell r="J337">
            <v>47670.020000000004</v>
          </cell>
        </row>
        <row r="357">
          <cell r="J357">
            <v>987247</v>
          </cell>
        </row>
        <row r="383">
          <cell r="J383">
            <v>99054.6</v>
          </cell>
        </row>
        <row r="424">
          <cell r="J424">
            <v>15000</v>
          </cell>
        </row>
      </sheetData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VS"/>
      <sheetName val="CUENTA T VS"/>
      <sheetName val="CONS. FUENTES FINAN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J27">
            <v>484300</v>
          </cell>
        </row>
        <row r="51">
          <cell r="J51">
            <v>897538.76</v>
          </cell>
        </row>
        <row r="88">
          <cell r="J88">
            <v>197970.25</v>
          </cell>
        </row>
        <row r="106">
          <cell r="J106">
            <v>51620</v>
          </cell>
        </row>
        <row r="111">
          <cell r="J111">
            <v>54850</v>
          </cell>
        </row>
        <row r="116">
          <cell r="J116">
            <v>15700</v>
          </cell>
        </row>
        <row r="125">
          <cell r="J125">
            <v>141600</v>
          </cell>
        </row>
        <row r="157">
          <cell r="J157">
            <v>43599.7</v>
          </cell>
        </row>
        <row r="179">
          <cell r="J179">
            <v>86208.93</v>
          </cell>
        </row>
        <row r="208">
          <cell r="J208">
            <v>48745.8</v>
          </cell>
        </row>
        <row r="213">
          <cell r="J213">
            <v>1793418.21</v>
          </cell>
        </row>
        <row r="232">
          <cell r="J232">
            <v>471934.30999999994</v>
          </cell>
        </row>
        <row r="245">
          <cell r="J245">
            <v>9995288.5199999996</v>
          </cell>
        </row>
        <row r="250">
          <cell r="J250">
            <v>264827.88</v>
          </cell>
        </row>
        <row r="286">
          <cell r="J286">
            <v>5009802.93</v>
          </cell>
        </row>
        <row r="308">
          <cell r="J308">
            <v>4942505.8400000008</v>
          </cell>
        </row>
        <row r="337">
          <cell r="J337">
            <v>574269.21</v>
          </cell>
        </row>
        <row r="424">
          <cell r="J424">
            <v>2600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R"/>
      <sheetName val="CUENTA T FR"/>
      <sheetName val="AVISO DE DEBITO"/>
      <sheetName val="HISTORIAL DE REVISION"/>
      <sheetName val="RELACION DE PAGO VS"/>
      <sheetName val="CUENTA T VS"/>
      <sheetName val="CONS. FUENTES FINAN"/>
      <sheetName val="CUENTA T NOMINA SNS"/>
      <sheetName val="GASTOS X ATENCION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J25">
            <v>24721602.699999999</v>
          </cell>
        </row>
        <row r="27">
          <cell r="J27">
            <v>452200</v>
          </cell>
        </row>
        <row r="51">
          <cell r="J51">
            <v>891638.76</v>
          </cell>
        </row>
        <row r="88">
          <cell r="J88">
            <v>203822.6</v>
          </cell>
        </row>
        <row r="106">
          <cell r="J106">
            <v>171159</v>
          </cell>
        </row>
        <row r="111">
          <cell r="J111">
            <v>44350</v>
          </cell>
        </row>
        <row r="116">
          <cell r="J116">
            <v>8328.73</v>
          </cell>
        </row>
        <row r="148">
          <cell r="J148">
            <v>14994.42</v>
          </cell>
        </row>
        <row r="157">
          <cell r="J157">
            <v>51848.56</v>
          </cell>
        </row>
        <row r="179">
          <cell r="J179">
            <v>86940.73</v>
          </cell>
        </row>
        <row r="213">
          <cell r="J213">
            <v>1040632.0700000001</v>
          </cell>
        </row>
        <row r="225">
          <cell r="J225">
            <v>3237.75</v>
          </cell>
        </row>
        <row r="232">
          <cell r="J232">
            <v>147984.39000000001</v>
          </cell>
        </row>
        <row r="245">
          <cell r="J245">
            <v>7727446.0700000003</v>
          </cell>
        </row>
        <row r="250">
          <cell r="J250">
            <v>1960</v>
          </cell>
        </row>
        <row r="261">
          <cell r="J261">
            <v>321.02</v>
          </cell>
        </row>
        <row r="286">
          <cell r="J286">
            <v>6993179.790000001</v>
          </cell>
        </row>
        <row r="308">
          <cell r="J308">
            <v>6691559.8100000005</v>
          </cell>
        </row>
        <row r="337">
          <cell r="J337">
            <v>165995</v>
          </cell>
        </row>
        <row r="383">
          <cell r="J383">
            <v>10384</v>
          </cell>
        </row>
        <row r="424">
          <cell r="J424">
            <v>13620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Normal="100" workbookViewId="0">
      <selection activeCell="A17" sqref="A17"/>
    </sheetView>
  </sheetViews>
  <sheetFormatPr baseColWidth="10" defaultColWidth="9.140625" defaultRowHeight="15" x14ac:dyDescent="0.25"/>
  <cols>
    <col min="1" max="1" width="65" customWidth="1"/>
    <col min="2" max="2" width="14.5703125" customWidth="1"/>
    <col min="3" max="3" width="10.5703125" customWidth="1"/>
    <col min="4" max="4" width="13.7109375" bestFit="1" customWidth="1"/>
    <col min="5" max="5" width="14.140625" bestFit="1" customWidth="1"/>
    <col min="6" max="6" width="12.7109375" bestFit="1" customWidth="1"/>
    <col min="7" max="7" width="15.140625" bestFit="1" customWidth="1"/>
  </cols>
  <sheetData>
    <row r="1" spans="1:5" ht="18.75" x14ac:dyDescent="0.25">
      <c r="A1" s="128" t="s">
        <v>99</v>
      </c>
      <c r="B1" s="128"/>
      <c r="C1" s="128"/>
    </row>
    <row r="2" spans="1:5" ht="18.75" x14ac:dyDescent="0.25">
      <c r="A2" s="128" t="s">
        <v>100</v>
      </c>
      <c r="B2" s="128"/>
      <c r="C2" s="128"/>
    </row>
    <row r="3" spans="1:5" x14ac:dyDescent="0.25">
      <c r="A3" s="129" t="s">
        <v>106</v>
      </c>
      <c r="B3" s="129"/>
      <c r="C3" s="129"/>
    </row>
    <row r="4" spans="1:5" ht="15.75" x14ac:dyDescent="0.25">
      <c r="A4" s="131" t="s">
        <v>89</v>
      </c>
      <c r="B4" s="131"/>
      <c r="C4" s="131"/>
    </row>
    <row r="5" spans="1:5" x14ac:dyDescent="0.25">
      <c r="A5" s="130" t="s">
        <v>35</v>
      </c>
      <c r="B5" s="130"/>
      <c r="C5" s="130"/>
    </row>
    <row r="7" spans="1:5" ht="38.25" x14ac:dyDescent="0.25">
      <c r="A7" s="1" t="s">
        <v>0</v>
      </c>
      <c r="B7" s="20" t="s">
        <v>36</v>
      </c>
      <c r="C7" s="20" t="s">
        <v>37</v>
      </c>
    </row>
    <row r="8" spans="1:5" ht="15.75" thickBot="1" x14ac:dyDescent="0.3">
      <c r="A8" s="35" t="s">
        <v>1</v>
      </c>
      <c r="B8" s="5"/>
      <c r="C8" s="5"/>
    </row>
    <row r="9" spans="1:5" ht="15.75" thickBot="1" x14ac:dyDescent="0.3">
      <c r="A9" s="35" t="s">
        <v>2</v>
      </c>
      <c r="B9" s="34">
        <f>SUM(B10:B14)</f>
        <v>268323193.25</v>
      </c>
      <c r="C9" s="36"/>
      <c r="D9" s="54"/>
      <c r="E9" s="54"/>
    </row>
    <row r="10" spans="1:5" x14ac:dyDescent="0.25">
      <c r="A10" s="37" t="s">
        <v>3</v>
      </c>
      <c r="B10" s="57">
        <v>263984334.88999999</v>
      </c>
      <c r="C10" s="8"/>
      <c r="D10" s="54"/>
      <c r="E10" s="54"/>
    </row>
    <row r="11" spans="1:5" x14ac:dyDescent="0.25">
      <c r="A11" s="37" t="s">
        <v>4</v>
      </c>
      <c r="B11" s="57">
        <v>4338858.3600000003</v>
      </c>
      <c r="C11" s="7"/>
      <c r="D11" s="54"/>
      <c r="E11" s="54"/>
    </row>
    <row r="12" spans="1:5" x14ac:dyDescent="0.25">
      <c r="A12" s="37" t="s">
        <v>38</v>
      </c>
      <c r="B12" s="57"/>
      <c r="C12" s="7"/>
      <c r="D12" s="54"/>
      <c r="E12" s="55"/>
    </row>
    <row r="13" spans="1:5" x14ac:dyDescent="0.25">
      <c r="A13" s="37" t="s">
        <v>5</v>
      </c>
      <c r="B13" s="57"/>
      <c r="C13" s="7"/>
      <c r="D13" s="54"/>
      <c r="E13" s="54"/>
    </row>
    <row r="14" spans="1:5" ht="15.75" thickBot="1" x14ac:dyDescent="0.3">
      <c r="A14" s="38" t="s">
        <v>6</v>
      </c>
      <c r="B14" s="58"/>
      <c r="C14" s="32"/>
      <c r="D14" s="55"/>
    </row>
    <row r="15" spans="1:5" ht="15.75" thickBot="1" x14ac:dyDescent="0.3">
      <c r="A15" s="40" t="s">
        <v>7</v>
      </c>
      <c r="B15" s="34">
        <f>SUM(B16:B24)</f>
        <v>952547.54</v>
      </c>
      <c r="C15" s="41"/>
      <c r="E15" s="54"/>
    </row>
    <row r="16" spans="1:5" x14ac:dyDescent="0.25">
      <c r="A16" s="39" t="s">
        <v>8</v>
      </c>
      <c r="B16" s="56">
        <v>536354.6</v>
      </c>
      <c r="C16" s="33"/>
      <c r="E16" s="54"/>
    </row>
    <row r="17" spans="1:7" x14ac:dyDescent="0.25">
      <c r="A17" s="37" t="s">
        <v>9</v>
      </c>
      <c r="B17" s="57">
        <v>301152.15000000002</v>
      </c>
      <c r="C17" s="7"/>
      <c r="E17" s="54"/>
    </row>
    <row r="18" spans="1:7" x14ac:dyDescent="0.25">
      <c r="A18" s="37" t="s">
        <v>10</v>
      </c>
      <c r="B18" s="57">
        <v>107162.5</v>
      </c>
      <c r="C18" s="7"/>
      <c r="E18" s="54"/>
    </row>
    <row r="19" spans="1:7" ht="18" customHeight="1" x14ac:dyDescent="0.25">
      <c r="A19" s="37" t="s">
        <v>11</v>
      </c>
      <c r="B19" s="57">
        <v>2509.0500000000002</v>
      </c>
      <c r="C19" s="7"/>
      <c r="D19" s="54"/>
      <c r="E19" s="54"/>
    </row>
    <row r="20" spans="1:7" x14ac:dyDescent="0.25">
      <c r="A20" s="37" t="s">
        <v>12</v>
      </c>
      <c r="B20" s="57">
        <v>5369.24</v>
      </c>
      <c r="C20" s="7"/>
      <c r="D20" s="54"/>
      <c r="E20" s="54"/>
      <c r="G20" s="3"/>
    </row>
    <row r="21" spans="1:7" x14ac:dyDescent="0.25">
      <c r="A21" s="37" t="s">
        <v>13</v>
      </c>
      <c r="B21" s="57"/>
      <c r="C21" s="7"/>
      <c r="D21" s="55"/>
      <c r="E21" s="54"/>
      <c r="G21" s="3"/>
    </row>
    <row r="22" spans="1:7" ht="30" x14ac:dyDescent="0.25">
      <c r="A22" s="37" t="s">
        <v>14</v>
      </c>
      <c r="B22" s="57"/>
      <c r="C22" s="7"/>
      <c r="E22" s="54"/>
    </row>
    <row r="23" spans="1:7" x14ac:dyDescent="0.25">
      <c r="A23" s="37" t="s">
        <v>15</v>
      </c>
      <c r="B23" s="57"/>
      <c r="C23" s="7"/>
      <c r="E23" s="54"/>
      <c r="G23" s="54"/>
    </row>
    <row r="24" spans="1:7" ht="15.75" thickBot="1" x14ac:dyDescent="0.3">
      <c r="A24" s="38" t="s">
        <v>39</v>
      </c>
      <c r="B24" s="58"/>
      <c r="C24" s="32"/>
      <c r="E24" s="54"/>
      <c r="G24" s="54"/>
    </row>
    <row r="25" spans="1:7" ht="15.75" thickBot="1" x14ac:dyDescent="0.3">
      <c r="A25" s="40" t="s">
        <v>16</v>
      </c>
      <c r="B25" s="34">
        <f>SUM(B26:B51)</f>
        <v>70738094.420000002</v>
      </c>
      <c r="C25" s="41"/>
      <c r="E25" s="54"/>
      <c r="G25" s="55"/>
    </row>
    <row r="26" spans="1:7" x14ac:dyDescent="0.25">
      <c r="A26" s="39" t="s">
        <v>17</v>
      </c>
      <c r="B26" s="56">
        <v>4616148.0599999996</v>
      </c>
      <c r="C26" s="33"/>
      <c r="E26" s="54"/>
      <c r="G26" s="3"/>
    </row>
    <row r="27" spans="1:7" x14ac:dyDescent="0.25">
      <c r="A27" s="37" t="s">
        <v>18</v>
      </c>
      <c r="B27" s="57">
        <v>214916.18</v>
      </c>
      <c r="C27" s="7"/>
      <c r="E27" s="55"/>
    </row>
    <row r="28" spans="1:7" x14ac:dyDescent="0.25">
      <c r="A28" s="37" t="s">
        <v>19</v>
      </c>
      <c r="B28" s="57">
        <v>471448.43</v>
      </c>
      <c r="C28" s="7"/>
      <c r="D28" s="54"/>
      <c r="E28" s="54"/>
    </row>
    <row r="29" spans="1:7" x14ac:dyDescent="0.25">
      <c r="A29" s="37" t="s">
        <v>20</v>
      </c>
      <c r="B29" s="57">
        <v>26667071.960000001</v>
      </c>
      <c r="C29" s="7"/>
      <c r="D29" s="54"/>
      <c r="E29" s="54"/>
    </row>
    <row r="30" spans="1:7" x14ac:dyDescent="0.25">
      <c r="A30" s="37" t="s">
        <v>21</v>
      </c>
      <c r="B30" s="57">
        <v>894840.89</v>
      </c>
      <c r="C30" s="7"/>
      <c r="D30" s="54"/>
      <c r="E30" s="54"/>
    </row>
    <row r="31" spans="1:7" x14ac:dyDescent="0.25">
      <c r="A31" s="37" t="s">
        <v>22</v>
      </c>
      <c r="B31" s="57">
        <v>20515.939999999999</v>
      </c>
      <c r="C31" s="7"/>
      <c r="D31" s="55"/>
      <c r="E31" s="54"/>
      <c r="G31" s="3"/>
    </row>
    <row r="32" spans="1:7" ht="30" x14ac:dyDescent="0.25">
      <c r="A32" s="37" t="s">
        <v>23</v>
      </c>
      <c r="B32" s="57">
        <v>10665974.279999999</v>
      </c>
      <c r="C32" s="7"/>
      <c r="D32" s="54"/>
      <c r="E32" s="55"/>
    </row>
    <row r="33" spans="1:7" ht="30" x14ac:dyDescent="0.25">
      <c r="A33" s="37" t="s">
        <v>40</v>
      </c>
      <c r="B33" s="57"/>
      <c r="C33" s="7"/>
      <c r="D33" s="54"/>
      <c r="E33" s="54"/>
      <c r="G33" s="54"/>
    </row>
    <row r="34" spans="1:7" x14ac:dyDescent="0.25">
      <c r="A34" s="18" t="s">
        <v>92</v>
      </c>
      <c r="B34" s="57"/>
      <c r="C34" s="7"/>
      <c r="D34" s="55"/>
      <c r="E34" s="54"/>
      <c r="G34" s="54"/>
    </row>
    <row r="35" spans="1:7" x14ac:dyDescent="0.25">
      <c r="A35" s="37" t="s">
        <v>24</v>
      </c>
      <c r="B35" s="53">
        <v>27187178.68</v>
      </c>
      <c r="C35" s="7"/>
      <c r="E35" s="55"/>
      <c r="G35" s="55"/>
    </row>
    <row r="36" spans="1:7" x14ac:dyDescent="0.25">
      <c r="A36" s="35" t="s">
        <v>25</v>
      </c>
      <c r="B36" s="21"/>
      <c r="C36" s="7"/>
      <c r="D36" s="54"/>
      <c r="G36" s="54"/>
    </row>
    <row r="37" spans="1:7" x14ac:dyDescent="0.25">
      <c r="A37" s="37" t="s">
        <v>26</v>
      </c>
      <c r="B37" s="21"/>
      <c r="C37" s="7"/>
      <c r="G37" s="55"/>
    </row>
    <row r="38" spans="1:7" ht="30" x14ac:dyDescent="0.25">
      <c r="A38" s="37" t="s">
        <v>41</v>
      </c>
      <c r="B38" s="21"/>
      <c r="C38" s="7"/>
      <c r="D38" s="54"/>
      <c r="E38" s="3"/>
    </row>
    <row r="39" spans="1:7" ht="30" x14ac:dyDescent="0.25">
      <c r="A39" s="37" t="s">
        <v>42</v>
      </c>
      <c r="B39" s="21"/>
      <c r="C39" s="7"/>
      <c r="D39" s="54"/>
      <c r="F39" s="54"/>
      <c r="G39" s="3"/>
    </row>
    <row r="40" spans="1:7" ht="30" x14ac:dyDescent="0.25">
      <c r="A40" s="37" t="s">
        <v>43</v>
      </c>
      <c r="B40" s="21"/>
      <c r="C40" s="7"/>
      <c r="D40" s="54"/>
    </row>
    <row r="41" spans="1:7" ht="30" x14ac:dyDescent="0.25">
      <c r="A41" s="37" t="s">
        <v>44</v>
      </c>
      <c r="B41" s="21"/>
      <c r="C41" s="7"/>
      <c r="D41" s="55"/>
    </row>
    <row r="42" spans="1:7" x14ac:dyDescent="0.25">
      <c r="A42" s="37" t="s">
        <v>27</v>
      </c>
      <c r="B42" s="21"/>
      <c r="C42" s="7"/>
    </row>
    <row r="43" spans="1:7" ht="30" x14ac:dyDescent="0.25">
      <c r="A43" s="37" t="s">
        <v>45</v>
      </c>
      <c r="B43" s="22"/>
      <c r="C43" s="7"/>
      <c r="E43" s="3"/>
    </row>
    <row r="44" spans="1:7" x14ac:dyDescent="0.25">
      <c r="A44" s="35" t="s">
        <v>46</v>
      </c>
      <c r="B44" s="8"/>
      <c r="C44" s="7"/>
    </row>
    <row r="45" spans="1:7" x14ac:dyDescent="0.25">
      <c r="A45" s="37" t="s">
        <v>47</v>
      </c>
      <c r="B45" s="8"/>
      <c r="C45" s="7"/>
    </row>
    <row r="46" spans="1:7" ht="30" x14ac:dyDescent="0.25">
      <c r="A46" s="37" t="s">
        <v>48</v>
      </c>
      <c r="B46" s="8"/>
      <c r="C46" s="7"/>
    </row>
    <row r="47" spans="1:7" ht="30" x14ac:dyDescent="0.25">
      <c r="A47" s="37" t="s">
        <v>49</v>
      </c>
      <c r="B47" s="8"/>
      <c r="C47" s="7"/>
    </row>
    <row r="48" spans="1:7" ht="30" x14ac:dyDescent="0.25">
      <c r="A48" s="37" t="s">
        <v>50</v>
      </c>
      <c r="B48" s="8"/>
      <c r="C48" s="7"/>
    </row>
    <row r="49" spans="1:5" ht="30" x14ac:dyDescent="0.25">
      <c r="A49" s="37" t="s">
        <v>51</v>
      </c>
      <c r="B49" s="8"/>
      <c r="C49" s="7"/>
    </row>
    <row r="50" spans="1:5" x14ac:dyDescent="0.25">
      <c r="A50" s="37" t="s">
        <v>52</v>
      </c>
      <c r="B50" s="42"/>
      <c r="C50" s="32"/>
    </row>
    <row r="51" spans="1:5" ht="22.5" customHeight="1" thickBot="1" x14ac:dyDescent="0.3">
      <c r="A51" s="49" t="s">
        <v>53</v>
      </c>
      <c r="B51" s="47"/>
      <c r="C51" s="32"/>
    </row>
    <row r="52" spans="1:5" ht="15.75" thickBot="1" x14ac:dyDescent="0.3">
      <c r="A52" s="48" t="s">
        <v>28</v>
      </c>
      <c r="B52" s="52">
        <f>SUM(B53:B73)</f>
        <v>1123309.1599999999</v>
      </c>
      <c r="C52" s="41"/>
      <c r="D52" s="54"/>
    </row>
    <row r="53" spans="1:5" x14ac:dyDescent="0.25">
      <c r="A53" s="39" t="s">
        <v>29</v>
      </c>
      <c r="B53" s="56">
        <v>220736.55</v>
      </c>
      <c r="C53" s="33"/>
      <c r="D53" s="54"/>
    </row>
    <row r="54" spans="1:5" x14ac:dyDescent="0.25">
      <c r="A54" s="37" t="s">
        <v>93</v>
      </c>
      <c r="B54" s="57">
        <v>97677.97</v>
      </c>
      <c r="C54" s="7"/>
      <c r="D54" s="55"/>
    </row>
    <row r="55" spans="1:5" x14ac:dyDescent="0.25">
      <c r="A55" s="37" t="s">
        <v>30</v>
      </c>
      <c r="B55" s="57">
        <v>574215.37</v>
      </c>
      <c r="C55" s="7"/>
    </row>
    <row r="56" spans="1:5" ht="18" customHeight="1" x14ac:dyDescent="0.25">
      <c r="A56" s="37" t="s">
        <v>31</v>
      </c>
      <c r="B56" s="57"/>
      <c r="C56" s="7"/>
      <c r="E56" s="3"/>
    </row>
    <row r="57" spans="1:5" x14ac:dyDescent="0.25">
      <c r="A57" s="37" t="s">
        <v>32</v>
      </c>
      <c r="B57" s="57">
        <v>183804.27</v>
      </c>
      <c r="C57" s="7"/>
      <c r="D57" s="54"/>
    </row>
    <row r="58" spans="1:5" x14ac:dyDescent="0.25">
      <c r="A58" s="37" t="s">
        <v>54</v>
      </c>
      <c r="B58" s="57"/>
      <c r="C58" s="7"/>
      <c r="D58" s="54"/>
      <c r="E58" s="54"/>
    </row>
    <row r="59" spans="1:5" x14ac:dyDescent="0.25">
      <c r="A59" s="37" t="s">
        <v>55</v>
      </c>
      <c r="B59" s="57"/>
      <c r="C59" s="7"/>
      <c r="D59" s="54"/>
      <c r="E59" s="54"/>
    </row>
    <row r="60" spans="1:5" x14ac:dyDescent="0.25">
      <c r="A60" s="37" t="s">
        <v>33</v>
      </c>
      <c r="B60" s="57">
        <v>46875</v>
      </c>
      <c r="C60" s="7"/>
      <c r="D60" s="55"/>
      <c r="E60" s="54"/>
    </row>
    <row r="61" spans="1:5" ht="30" x14ac:dyDescent="0.25">
      <c r="A61" s="37" t="s">
        <v>56</v>
      </c>
      <c r="B61" s="57"/>
      <c r="C61" s="7"/>
      <c r="E61" s="54"/>
    </row>
    <row r="62" spans="1:5" x14ac:dyDescent="0.25">
      <c r="A62" s="35" t="s">
        <v>57</v>
      </c>
      <c r="B62" s="21"/>
      <c r="C62" s="7"/>
      <c r="E62" s="55"/>
    </row>
    <row r="63" spans="1:5" x14ac:dyDescent="0.25">
      <c r="A63" s="37" t="s">
        <v>58</v>
      </c>
      <c r="B63" s="21"/>
      <c r="C63" s="7"/>
    </row>
    <row r="64" spans="1:5" x14ac:dyDescent="0.25">
      <c r="A64" s="37" t="s">
        <v>59</v>
      </c>
      <c r="B64" s="21"/>
      <c r="C64" s="7"/>
    </row>
    <row r="65" spans="1:3" x14ac:dyDescent="0.25">
      <c r="A65" s="37" t="s">
        <v>60</v>
      </c>
      <c r="B65" s="8"/>
      <c r="C65" s="7"/>
    </row>
    <row r="66" spans="1:3" ht="30" x14ac:dyDescent="0.25">
      <c r="A66" s="37" t="s">
        <v>61</v>
      </c>
      <c r="B66" s="9"/>
      <c r="C66" s="7"/>
    </row>
    <row r="67" spans="1:3" x14ac:dyDescent="0.25">
      <c r="A67" s="35" t="s">
        <v>62</v>
      </c>
      <c r="B67" s="8"/>
      <c r="C67" s="7"/>
    </row>
    <row r="68" spans="1:3" x14ac:dyDescent="0.25">
      <c r="A68" s="37" t="s">
        <v>63</v>
      </c>
      <c r="B68" s="8"/>
      <c r="C68" s="7"/>
    </row>
    <row r="69" spans="1:3" ht="30" x14ac:dyDescent="0.25">
      <c r="A69" s="37" t="s">
        <v>64</v>
      </c>
      <c r="B69" s="9"/>
      <c r="C69" s="7"/>
    </row>
    <row r="70" spans="1:3" x14ac:dyDescent="0.25">
      <c r="A70" s="35" t="s">
        <v>65</v>
      </c>
      <c r="B70" s="8"/>
      <c r="C70" s="7"/>
    </row>
    <row r="71" spans="1:3" x14ac:dyDescent="0.25">
      <c r="A71" s="37" t="s">
        <v>66</v>
      </c>
      <c r="B71" s="8"/>
      <c r="C71" s="7"/>
    </row>
    <row r="72" spans="1:3" x14ac:dyDescent="0.25">
      <c r="A72" s="37" t="s">
        <v>67</v>
      </c>
      <c r="B72" s="8"/>
      <c r="C72" s="7"/>
    </row>
    <row r="73" spans="1:3" ht="30" x14ac:dyDescent="0.25">
      <c r="A73" s="37" t="s">
        <v>68</v>
      </c>
      <c r="B73" s="25"/>
      <c r="C73" s="51"/>
    </row>
    <row r="74" spans="1:3" x14ac:dyDescent="0.25">
      <c r="A74" s="50" t="s">
        <v>34</v>
      </c>
      <c r="B74" s="66">
        <f>SUM(B9+B15+B25+B52)</f>
        <v>341137144.37000006</v>
      </c>
      <c r="C74" s="10"/>
    </row>
    <row r="75" spans="1:3" x14ac:dyDescent="0.25">
      <c r="A75" s="44"/>
      <c r="B75" s="45"/>
      <c r="C75" s="14"/>
    </row>
    <row r="76" spans="1:3" x14ac:dyDescent="0.25">
      <c r="A76" s="44"/>
      <c r="B76" s="45"/>
      <c r="C76" s="14"/>
    </row>
    <row r="77" spans="1:3" x14ac:dyDescent="0.25">
      <c r="A77" s="44"/>
      <c r="B77" s="61" t="s">
        <v>104</v>
      </c>
      <c r="C77" s="61"/>
    </row>
    <row r="78" spans="1:3" ht="15" customHeight="1" x14ac:dyDescent="0.25">
      <c r="A78" s="43"/>
      <c r="B78" s="61" t="s">
        <v>105</v>
      </c>
      <c r="C78" s="61"/>
    </row>
    <row r="79" spans="1:3" ht="90" customHeight="1" x14ac:dyDescent="0.25">
      <c r="B79" s="62"/>
      <c r="C79" s="62"/>
    </row>
  </sheetData>
  <mergeCells count="5">
    <mergeCell ref="A1:C1"/>
    <mergeCell ref="A2:C2"/>
    <mergeCell ref="A3:C3"/>
    <mergeCell ref="A5:C5"/>
    <mergeCell ref="A4:C4"/>
  </mergeCells>
  <pageMargins left="0.21" right="0.7" top="0.27" bottom="0.21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9"/>
  <sheetViews>
    <sheetView showGridLines="0" tabSelected="1" zoomScaleNormal="100" workbookViewId="0">
      <selection activeCell="H72" sqref="H72"/>
    </sheetView>
  </sheetViews>
  <sheetFormatPr baseColWidth="10" defaultColWidth="9.140625" defaultRowHeight="15" x14ac:dyDescent="0.25"/>
  <cols>
    <col min="1" max="1" width="31.7109375" customWidth="1"/>
    <col min="2" max="2" width="16.42578125" customWidth="1"/>
    <col min="3" max="3" width="15.28515625" customWidth="1"/>
    <col min="4" max="4" width="15.28515625" bestFit="1" customWidth="1"/>
    <col min="5" max="5" width="16.5703125" customWidth="1"/>
    <col min="6" max="6" width="16.7109375" customWidth="1"/>
    <col min="7" max="7" width="16.28515625" customWidth="1"/>
    <col min="8" max="8" width="17.140625" customWidth="1"/>
    <col min="9" max="9" width="0.140625" customWidth="1"/>
    <col min="10" max="10" width="14" hidden="1" customWidth="1"/>
    <col min="11" max="11" width="9" hidden="1" customWidth="1"/>
    <col min="12" max="12" width="11.85546875" hidden="1" customWidth="1"/>
    <col min="13" max="13" width="2.28515625" hidden="1" customWidth="1"/>
    <col min="14" max="14" width="2" hidden="1" customWidth="1"/>
    <col min="15" max="15" width="2.140625" hidden="1" customWidth="1"/>
    <col min="16" max="16" width="11.5703125" bestFit="1" customWidth="1"/>
    <col min="17" max="19" width="6" bestFit="1" customWidth="1"/>
    <col min="20" max="21" width="7" bestFit="1" customWidth="1"/>
  </cols>
  <sheetData>
    <row r="2" spans="1:19" ht="18.75" customHeight="1" x14ac:dyDescent="0.25">
      <c r="A2" s="128" t="s">
        <v>102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9" ht="18.75" customHeight="1" x14ac:dyDescent="0.25">
      <c r="A3" s="128" t="s">
        <v>101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9" ht="15" customHeight="1" x14ac:dyDescent="0.25">
      <c r="A4" s="132" t="s">
        <v>103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9" ht="15" customHeight="1" x14ac:dyDescent="0.25">
      <c r="A5" s="132" t="s">
        <v>97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9" x14ac:dyDescent="0.25">
      <c r="A6" s="133" t="s">
        <v>98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9" ht="42.75" customHeight="1" x14ac:dyDescent="0.25"/>
    <row r="8" spans="1:19" ht="29.25" customHeight="1" x14ac:dyDescent="0.25">
      <c r="A8" s="13" t="s">
        <v>0</v>
      </c>
      <c r="B8" s="19" t="s">
        <v>94</v>
      </c>
      <c r="C8" s="19" t="s">
        <v>95</v>
      </c>
      <c r="D8" s="19" t="s">
        <v>96</v>
      </c>
      <c r="E8" s="19" t="s">
        <v>80</v>
      </c>
      <c r="F8" s="19" t="s">
        <v>81</v>
      </c>
      <c r="G8" s="19" t="s">
        <v>82</v>
      </c>
      <c r="H8" s="19" t="s">
        <v>83</v>
      </c>
      <c r="I8" s="20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62"/>
      <c r="O8" s="62"/>
      <c r="R8" s="4"/>
      <c r="S8" s="4"/>
    </row>
    <row r="9" spans="1:19" ht="15.75" thickBot="1" x14ac:dyDescent="0.3">
      <c r="A9" s="24" t="s">
        <v>1</v>
      </c>
      <c r="B9" s="25"/>
      <c r="C9" s="25"/>
      <c r="D9" s="25"/>
      <c r="E9" s="25"/>
      <c r="F9" s="68"/>
      <c r="G9" s="68"/>
      <c r="H9" s="68"/>
      <c r="I9" s="25"/>
      <c r="J9" s="67"/>
      <c r="K9" s="67"/>
      <c r="L9" s="67"/>
      <c r="M9" s="67"/>
      <c r="P9" s="3"/>
      <c r="Q9" s="3"/>
      <c r="R9" s="3"/>
      <c r="S9" s="3"/>
    </row>
    <row r="10" spans="1:19" ht="27.75" customHeight="1" thickBot="1" x14ac:dyDescent="0.3">
      <c r="A10" s="28" t="s">
        <v>2</v>
      </c>
      <c r="B10" s="63">
        <f>SUM(B11:B15)</f>
        <v>1560434.35</v>
      </c>
      <c r="C10" s="63">
        <f t="shared" ref="C10:O10" si="0">SUM(C11:C15)</f>
        <v>885335.62</v>
      </c>
      <c r="D10" s="63">
        <f t="shared" si="0"/>
        <v>16680893.67</v>
      </c>
      <c r="E10" s="63">
        <f t="shared" ref="E10" si="1">SUM(E11:E15)</f>
        <v>1409220.8599999999</v>
      </c>
      <c r="F10" s="116">
        <f t="shared" ref="F10:H10" si="2">SUM(F11:F15)</f>
        <v>1279738.76</v>
      </c>
      <c r="G10" s="116">
        <f t="shared" si="2"/>
        <v>1381838.76</v>
      </c>
      <c r="H10" s="123">
        <f t="shared" si="2"/>
        <v>1343838.76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</row>
    <row r="11" spans="1:19" ht="18" customHeight="1" x14ac:dyDescent="0.25">
      <c r="A11" s="26" t="s">
        <v>3</v>
      </c>
      <c r="B11" s="64">
        <f>'[1]CONS. FUENTES FINAN'!$H$28</f>
        <v>584318.04</v>
      </c>
      <c r="C11" s="27">
        <f>'[2]CONS. FUENTES FINAN'!$H$27</f>
        <v>0</v>
      </c>
      <c r="D11" s="27">
        <f>'[3]CONS. FUENTES FINAN'!$H$27</f>
        <v>15755558.050000001</v>
      </c>
      <c r="E11" s="27">
        <f>'[4]CONS. FUENTES FINAN'!$J$27</f>
        <v>477498.62</v>
      </c>
      <c r="F11" s="27">
        <f>'[5]CONS. FUENTES FINAN'!$J$27</f>
        <v>371000</v>
      </c>
      <c r="G11" s="27">
        <f>'[6]CONS. FUENTES FINAN'!$J$27</f>
        <v>484300</v>
      </c>
      <c r="H11" s="27">
        <f>'[7]CONS. FUENTES FINAN'!$J$27</f>
        <v>452200</v>
      </c>
      <c r="I11" s="27"/>
      <c r="J11" s="3"/>
      <c r="K11" s="3"/>
      <c r="L11" s="3"/>
      <c r="M11" s="3"/>
      <c r="N11" s="3"/>
      <c r="O11" s="104"/>
    </row>
    <row r="12" spans="1:19" ht="17.25" customHeight="1" x14ac:dyDescent="0.25">
      <c r="A12" s="18" t="s">
        <v>4</v>
      </c>
      <c r="B12" s="107">
        <f>'[1]CONS. FUENTES FINAN'!$H$51</f>
        <v>976116.31</v>
      </c>
      <c r="C12" s="6">
        <f>'[2]CONS. FUENTES FINAN'!$J$51</f>
        <v>885335.62</v>
      </c>
      <c r="D12" s="6">
        <f>'[3]CONS. FUENTES FINAN'!$J$51</f>
        <v>925335.62</v>
      </c>
      <c r="E12" s="6">
        <f>'[4]CONS. FUENTES FINAN'!$J$51</f>
        <v>931722.23999999999</v>
      </c>
      <c r="F12" s="6">
        <f>'[5]CONS. FUENTES FINAN'!$J$51</f>
        <v>908738.76</v>
      </c>
      <c r="G12" s="6">
        <f>'[6]CONS. FUENTES FINAN'!$J$51</f>
        <v>897538.76</v>
      </c>
      <c r="H12" s="6">
        <f>'[7]CONS. FUENTES FINAN'!$J$51</f>
        <v>891638.76</v>
      </c>
      <c r="I12" s="6"/>
      <c r="J12" s="3"/>
      <c r="K12" s="3"/>
      <c r="L12" s="3"/>
      <c r="M12" s="3"/>
      <c r="N12" s="3"/>
      <c r="O12" s="104"/>
    </row>
    <row r="13" spans="1:19" ht="25.5" x14ac:dyDescent="0.25">
      <c r="A13" s="18" t="s">
        <v>38</v>
      </c>
      <c r="B13" s="85"/>
      <c r="C13" s="6"/>
      <c r="D13" s="6"/>
      <c r="E13" s="100"/>
      <c r="F13" s="6"/>
      <c r="G13" s="6"/>
      <c r="H13" s="6"/>
      <c r="I13" s="6"/>
      <c r="J13" s="3"/>
      <c r="K13" s="3"/>
      <c r="L13" s="3"/>
      <c r="M13" s="3"/>
      <c r="N13" s="3"/>
      <c r="O13" s="104"/>
    </row>
    <row r="14" spans="1:19" ht="25.5" x14ac:dyDescent="0.25">
      <c r="A14" s="18" t="s">
        <v>5</v>
      </c>
      <c r="B14" s="85"/>
      <c r="C14" s="6"/>
      <c r="D14" s="6"/>
      <c r="E14" s="100"/>
      <c r="F14" s="6"/>
      <c r="G14" s="6"/>
      <c r="H14" s="6"/>
      <c r="I14" s="6"/>
      <c r="J14" s="3"/>
      <c r="K14" s="3"/>
      <c r="L14" s="3"/>
      <c r="M14" s="3"/>
      <c r="N14" s="3"/>
      <c r="O14" s="102"/>
    </row>
    <row r="15" spans="1:19" ht="26.25" customHeight="1" thickBot="1" x14ac:dyDescent="0.3">
      <c r="A15" s="29" t="s">
        <v>6</v>
      </c>
      <c r="B15" s="108"/>
      <c r="C15" s="68"/>
      <c r="D15" s="68"/>
      <c r="E15" s="109"/>
      <c r="F15" s="68"/>
      <c r="G15" s="68"/>
      <c r="H15" s="68"/>
      <c r="I15" s="68"/>
      <c r="J15" s="3"/>
      <c r="K15" s="3"/>
      <c r="L15" s="3"/>
      <c r="M15" s="3"/>
      <c r="N15" s="3"/>
      <c r="O15" s="104"/>
    </row>
    <row r="16" spans="1:19" ht="15.75" thickBot="1" x14ac:dyDescent="0.3">
      <c r="A16" s="28" t="s">
        <v>7</v>
      </c>
      <c r="B16" s="110">
        <f>SUM(B17:B25)</f>
        <v>403144.99000000005</v>
      </c>
      <c r="C16" s="110">
        <f t="shared" ref="C16:O16" si="3">SUM(C17:C25)</f>
        <v>706880.46</v>
      </c>
      <c r="D16" s="110">
        <f t="shared" si="3"/>
        <v>431723.96</v>
      </c>
      <c r="E16" s="110">
        <f t="shared" ref="E16" si="4">SUM(E17:E25)</f>
        <v>847724.78999999992</v>
      </c>
      <c r="F16" s="118">
        <f t="shared" ref="F16:H16" si="5">SUM(F17:F25)</f>
        <v>693900.62000000011</v>
      </c>
      <c r="G16" s="118">
        <f t="shared" si="5"/>
        <v>640294.68000000005</v>
      </c>
      <c r="H16" s="124">
        <f t="shared" si="5"/>
        <v>581444.03999999992</v>
      </c>
      <c r="I16" s="110">
        <f t="shared" si="3"/>
        <v>0</v>
      </c>
      <c r="J16" s="110">
        <f t="shared" si="3"/>
        <v>0</v>
      </c>
      <c r="K16" s="110">
        <f t="shared" si="3"/>
        <v>0</v>
      </c>
      <c r="L16" s="110">
        <f t="shared" si="3"/>
        <v>0</v>
      </c>
      <c r="M16" s="110">
        <f t="shared" si="3"/>
        <v>0</v>
      </c>
      <c r="N16" s="110">
        <f t="shared" si="3"/>
        <v>0</v>
      </c>
      <c r="O16" s="110">
        <f t="shared" si="3"/>
        <v>0</v>
      </c>
    </row>
    <row r="17" spans="1:15" x14ac:dyDescent="0.25">
      <c r="A17" s="26" t="s">
        <v>8</v>
      </c>
      <c r="B17" s="89">
        <f>'[1]CONS. FUENTES FINAN'!$J$88</f>
        <v>195537.66</v>
      </c>
      <c r="C17" s="94">
        <f>'[2]CONS. FUENTES FINAN'!$J$88</f>
        <v>199182.68</v>
      </c>
      <c r="D17" s="94"/>
      <c r="E17" s="96">
        <f>'[4]CONS. FUENTES FINAN'!$J$88</f>
        <v>396387.58999999997</v>
      </c>
      <c r="F17" s="27">
        <f>'[5]CONS. FUENTES FINAN'!$J$88</f>
        <v>198557.92</v>
      </c>
      <c r="G17" s="27">
        <f>'[6]CONS. FUENTES FINAN'!$J$88</f>
        <v>197970.25</v>
      </c>
      <c r="H17" s="27">
        <f>'[7]CONS. FUENTES FINAN'!$J$88</f>
        <v>203822.6</v>
      </c>
      <c r="I17" s="27"/>
      <c r="J17" s="3"/>
      <c r="K17" s="3"/>
      <c r="L17" s="3"/>
      <c r="M17" s="3"/>
      <c r="N17" s="3"/>
      <c r="O17" s="95"/>
    </row>
    <row r="18" spans="1:15" ht="23.25" customHeight="1" x14ac:dyDescent="0.25">
      <c r="A18" s="18" t="s">
        <v>9</v>
      </c>
      <c r="B18" s="97">
        <f>'[1]CONS. FUENTES FINAN'!$J$106</f>
        <v>25800</v>
      </c>
      <c r="C18" s="98"/>
      <c r="D18" s="98">
        <f>'[3]CONS. FUENTES FINAN'!$J$106</f>
        <v>256640.40000000002</v>
      </c>
      <c r="E18" s="100"/>
      <c r="F18" s="6">
        <f>'[5]CONS. FUENTES FINAN'!$J$106</f>
        <v>150892.5</v>
      </c>
      <c r="G18" s="6">
        <f>'[6]CONS. FUENTES FINAN'!$J$106</f>
        <v>51620</v>
      </c>
      <c r="H18" s="6">
        <f>'[7]CONS. FUENTES FINAN'!$J$106</f>
        <v>171159</v>
      </c>
      <c r="I18" s="6"/>
      <c r="J18" s="3"/>
      <c r="K18" s="3"/>
      <c r="L18" s="3"/>
      <c r="M18" s="3"/>
      <c r="N18" s="3"/>
      <c r="O18" s="99"/>
    </row>
    <row r="19" spans="1:15" x14ac:dyDescent="0.25">
      <c r="A19" s="18" t="s">
        <v>10</v>
      </c>
      <c r="B19" s="101"/>
      <c r="C19" s="98">
        <f>'[2]CONS. FUENTES FINAN'!$J$111</f>
        <v>0</v>
      </c>
      <c r="D19" s="98"/>
      <c r="E19" s="100">
        <f>'[4]CONS. FUENTES FINAN'!$J$111</f>
        <v>111750</v>
      </c>
      <c r="F19" s="6">
        <f>'[5]CONS. FUENTES FINAN'!$J$111</f>
        <v>32600</v>
      </c>
      <c r="G19" s="6">
        <f>'[6]CONS. FUENTES FINAN'!$J$111</f>
        <v>54850</v>
      </c>
      <c r="H19" s="6">
        <f>'[7]CONS. FUENTES FINAN'!$J$111</f>
        <v>44350</v>
      </c>
      <c r="I19" s="6"/>
      <c r="J19" s="3"/>
      <c r="K19" s="3"/>
      <c r="L19" s="3"/>
      <c r="M19" s="3"/>
      <c r="N19" s="3"/>
      <c r="O19" s="102"/>
    </row>
    <row r="20" spans="1:15" ht="15" customHeight="1" x14ac:dyDescent="0.25">
      <c r="A20" s="18" t="s">
        <v>11</v>
      </c>
      <c r="B20" s="101">
        <f>'[1]CONS. FUENTES FINAN'!$J$116</f>
        <v>16855</v>
      </c>
      <c r="C20" s="98">
        <f>'[2]CONS. FUENTES FINAN'!$J$116</f>
        <v>3000</v>
      </c>
      <c r="D20" s="98">
        <f>'[3]CONS. FUENTES FINAN'!$J$116</f>
        <v>6190</v>
      </c>
      <c r="E20" s="100">
        <f>'[4]CONS. FUENTES FINAN'!$J$116</f>
        <v>11100</v>
      </c>
      <c r="F20" s="6">
        <f>'[5]CONS. FUENTES FINAN'!$J$116</f>
        <v>1600</v>
      </c>
      <c r="G20" s="6">
        <f>'[6]CONS. FUENTES FINAN'!$J$116</f>
        <v>15700</v>
      </c>
      <c r="H20" s="6">
        <f>'[7]CONS. FUENTES FINAN'!$J$116</f>
        <v>8328.73</v>
      </c>
      <c r="I20" s="6"/>
      <c r="J20" s="3"/>
      <c r="K20" s="3"/>
      <c r="L20" s="3"/>
      <c r="M20" s="3"/>
      <c r="N20" s="3"/>
      <c r="O20" s="103"/>
    </row>
    <row r="21" spans="1:15" ht="14.25" customHeight="1" x14ac:dyDescent="0.25">
      <c r="A21" s="18" t="s">
        <v>12</v>
      </c>
      <c r="B21" s="101"/>
      <c r="C21" s="98"/>
      <c r="D21" s="98"/>
      <c r="E21" s="6"/>
      <c r="F21" s="6"/>
      <c r="G21" s="6">
        <f>'[6]CONS. FUENTES FINAN'!$J$125</f>
        <v>141600</v>
      </c>
      <c r="H21" s="6"/>
      <c r="I21" s="6"/>
      <c r="J21" s="3"/>
      <c r="K21" s="3"/>
      <c r="L21" s="3"/>
      <c r="M21" s="3"/>
      <c r="N21" s="3"/>
      <c r="O21" s="103"/>
    </row>
    <row r="22" spans="1:15" x14ac:dyDescent="0.25">
      <c r="A22" s="18" t="s">
        <v>13</v>
      </c>
      <c r="B22" s="97"/>
      <c r="C22" s="98"/>
      <c r="D22" s="98"/>
      <c r="E22" s="100"/>
      <c r="F22" s="6"/>
      <c r="G22" s="6"/>
      <c r="H22" s="6">
        <f>'[7]CONS. FUENTES FINAN'!$J$148</f>
        <v>14994.42</v>
      </c>
      <c r="I22" s="6"/>
      <c r="J22" s="3"/>
      <c r="K22" s="3"/>
      <c r="L22" s="3"/>
      <c r="M22" s="3"/>
      <c r="N22" s="3"/>
      <c r="O22" s="103"/>
    </row>
    <row r="23" spans="1:15" ht="25.5" customHeight="1" x14ac:dyDescent="0.25">
      <c r="A23" s="18" t="s">
        <v>14</v>
      </c>
      <c r="B23" s="101">
        <f>'[1]CONS. FUENTES FINAN'!$J$157</f>
        <v>106579.76000000001</v>
      </c>
      <c r="C23" s="98">
        <f>'[2]CONS. FUENTES FINAN'!$J$157</f>
        <v>75924.429999999993</v>
      </c>
      <c r="D23" s="98">
        <f>'[3]CONS. FUENTES FINAN'!$J$157</f>
        <v>67264.679999999993</v>
      </c>
      <c r="E23" s="6">
        <f>'[4]CONS. FUENTES FINAN'!$J$157</f>
        <v>201820.75</v>
      </c>
      <c r="F23" s="6">
        <f>'[5]CONS. FUENTES FINAN'!$J$157</f>
        <v>111570.04000000001</v>
      </c>
      <c r="G23" s="6">
        <f>'[6]CONS. FUENTES FINAN'!$J$157</f>
        <v>43599.7</v>
      </c>
      <c r="H23" s="6">
        <f>'[7]CONS. FUENTES FINAN'!$J$157</f>
        <v>51848.56</v>
      </c>
      <c r="I23" s="6"/>
      <c r="J23" s="3"/>
      <c r="K23" s="3"/>
      <c r="L23" s="3"/>
      <c r="M23" s="3"/>
      <c r="N23" s="3"/>
      <c r="O23" s="102"/>
    </row>
    <row r="24" spans="1:15" ht="41.25" customHeight="1" x14ac:dyDescent="0.25">
      <c r="A24" s="18" t="s">
        <v>15</v>
      </c>
      <c r="B24" s="101">
        <f>'[1]CONS. FUENTES FINAN'!$J$179</f>
        <v>58372.57</v>
      </c>
      <c r="C24" s="98">
        <f>'[2]CONS. FUENTES FINAN'!$J$179</f>
        <v>374994.85000000003</v>
      </c>
      <c r="D24" s="98">
        <f>'[3]CONS. FUENTES FINAN'!$J$179</f>
        <v>101628.88</v>
      </c>
      <c r="E24" s="6">
        <f>'[4]CONS. FUENTES FINAN'!$J$179</f>
        <v>71973.45</v>
      </c>
      <c r="F24" s="6">
        <f>'[5]CONS. FUENTES FINAN'!$J$179</f>
        <v>198680.15999999997</v>
      </c>
      <c r="G24" s="6">
        <f>'[6]CONS. FUENTES FINAN'!$J$179</f>
        <v>86208.93</v>
      </c>
      <c r="H24" s="6">
        <f>'[7]CONS. FUENTES FINAN'!$J$179</f>
        <v>86940.73</v>
      </c>
      <c r="I24" s="6"/>
      <c r="J24" s="3"/>
      <c r="K24" s="3"/>
      <c r="L24" s="3"/>
      <c r="M24" s="3"/>
      <c r="N24" s="3"/>
      <c r="O24" s="104"/>
    </row>
    <row r="25" spans="1:15" ht="26.25" thickBot="1" x14ac:dyDescent="0.3">
      <c r="A25" s="29" t="s">
        <v>39</v>
      </c>
      <c r="B25" s="105"/>
      <c r="C25" s="106">
        <f>'[2]CONS. FUENTES FINAN'!$J$208</f>
        <v>53778.5</v>
      </c>
      <c r="D25" s="106"/>
      <c r="E25" s="68">
        <f>'[4]CONS. FUENTES FINAN'!$J$208</f>
        <v>54693</v>
      </c>
      <c r="F25" s="68"/>
      <c r="G25" s="68">
        <f>'[6]CONS. FUENTES FINAN'!$J$208</f>
        <v>48745.8</v>
      </c>
      <c r="H25" s="68"/>
      <c r="I25" s="68"/>
      <c r="J25" s="3"/>
      <c r="K25" s="3"/>
      <c r="L25" s="3"/>
      <c r="M25" s="3"/>
      <c r="N25" s="3"/>
      <c r="O25" s="104"/>
    </row>
    <row r="26" spans="1:15" ht="15.75" thickBot="1" x14ac:dyDescent="0.3">
      <c r="A26" s="28" t="s">
        <v>16</v>
      </c>
      <c r="B26" s="88">
        <f>SUM(B27:B36)</f>
        <v>34248943.009999998</v>
      </c>
      <c r="C26" s="88">
        <f t="shared" ref="C26:O26" si="6">SUM(C27:C36)</f>
        <v>25286243.109999999</v>
      </c>
      <c r="D26" s="88">
        <f t="shared" si="6"/>
        <v>18967895.530000001</v>
      </c>
      <c r="E26" s="88">
        <f t="shared" ref="E26" si="7">SUM(E27:E36)</f>
        <v>39387270.259999998</v>
      </c>
      <c r="F26" s="119">
        <f t="shared" ref="F26:H26" si="8">SUM(F27:F36)</f>
        <v>31976721.950000003</v>
      </c>
      <c r="G26" s="119">
        <f t="shared" si="8"/>
        <v>22477777.690000001</v>
      </c>
      <c r="H26" s="122">
        <f t="shared" si="8"/>
        <v>22606320.900000002</v>
      </c>
      <c r="I26" s="88">
        <f t="shared" si="6"/>
        <v>0</v>
      </c>
      <c r="J26" s="88">
        <f t="shared" si="6"/>
        <v>0</v>
      </c>
      <c r="K26" s="88">
        <f t="shared" si="6"/>
        <v>0</v>
      </c>
      <c r="L26" s="88">
        <f t="shared" si="6"/>
        <v>0</v>
      </c>
      <c r="M26" s="88">
        <f t="shared" si="6"/>
        <v>0</v>
      </c>
      <c r="N26" s="88">
        <f t="shared" si="6"/>
        <v>0</v>
      </c>
      <c r="O26" s="88">
        <f t="shared" si="6"/>
        <v>0</v>
      </c>
    </row>
    <row r="27" spans="1:15" ht="32.25" customHeight="1" x14ac:dyDescent="0.25">
      <c r="A27" s="26" t="s">
        <v>17</v>
      </c>
      <c r="B27" s="81">
        <f>'[1]CONS. FUENTES FINAN'!$J$213</f>
        <v>2147641.15</v>
      </c>
      <c r="C27" s="94">
        <f>'[2]CONS. FUENTES FINAN'!$J$213</f>
        <v>2083964.56</v>
      </c>
      <c r="D27" s="94">
        <f>'[3]CONS. FUENTES FINAN'!$J$213</f>
        <v>2209629.6399999997</v>
      </c>
      <c r="E27" s="113">
        <f>'[4]CONS. FUENTES FINAN'!$J$213</f>
        <v>939507.8</v>
      </c>
      <c r="F27" s="27">
        <f>'[5]CONS. FUENTES FINAN'!$J$213</f>
        <v>3435556.6100000003</v>
      </c>
      <c r="G27" s="27">
        <f>'[6]CONS. FUENTES FINAN'!$J$213</f>
        <v>1793418.21</v>
      </c>
      <c r="H27" s="27">
        <f>'[7]CONS. FUENTES FINAN'!$J$213</f>
        <v>1040632.0700000001</v>
      </c>
      <c r="I27" s="27"/>
      <c r="J27" s="3"/>
      <c r="K27" s="3"/>
      <c r="L27" s="3"/>
      <c r="M27" s="3"/>
      <c r="N27" s="3"/>
      <c r="O27" s="104"/>
    </row>
    <row r="28" spans="1:15" x14ac:dyDescent="0.25">
      <c r="A28" s="18" t="s">
        <v>18</v>
      </c>
      <c r="B28" s="80">
        <f>'[1]CONS. FUENTES FINAN'!$J$225</f>
        <v>85000</v>
      </c>
      <c r="C28" s="98">
        <f>'[2]CONS. FUENTES FINAN'!$J$225</f>
        <v>3528.4</v>
      </c>
      <c r="D28" s="98">
        <f>'[3]CONS. FUENTES FINAN'!$J$225</f>
        <v>73143.740000000005</v>
      </c>
      <c r="E28" s="100">
        <f>'[4]CONS. FUENTES FINAN'!$J$225</f>
        <v>6531.04</v>
      </c>
      <c r="F28" s="6"/>
      <c r="G28" s="6"/>
      <c r="H28" s="6">
        <f>'[7]CONS. FUENTES FINAN'!$J$225</f>
        <v>3237.75</v>
      </c>
      <c r="I28" s="6"/>
      <c r="J28" s="3"/>
      <c r="K28" s="3"/>
      <c r="L28" s="3"/>
      <c r="M28" s="3"/>
      <c r="N28" s="3"/>
      <c r="O28" s="103"/>
    </row>
    <row r="29" spans="1:15" ht="25.5" x14ac:dyDescent="0.25">
      <c r="A29" s="18" t="s">
        <v>19</v>
      </c>
      <c r="B29" s="80">
        <f>'[1]CONS. FUENTES FINAN'!$J$232</f>
        <v>157117</v>
      </c>
      <c r="C29" s="98">
        <f>'[2]CONS. FUENTES FINAN'!$J$232</f>
        <v>376506</v>
      </c>
      <c r="D29" s="98">
        <f>'[3]CONS. FUENTES FINAN'!$J$232</f>
        <v>203620.8</v>
      </c>
      <c r="E29" s="100">
        <f>'[4]CONS. FUENTES FINAN'!$J$232</f>
        <v>357627.32</v>
      </c>
      <c r="F29" s="98">
        <f>'[5]CONS. FUENTES FINAN'!$J$232</f>
        <v>258952.53</v>
      </c>
      <c r="G29" s="98">
        <f>'[6]CONS. FUENTES FINAN'!$J$232</f>
        <v>471934.30999999994</v>
      </c>
      <c r="H29" s="6">
        <f>'[7]CONS. FUENTES FINAN'!$J$232</f>
        <v>147984.39000000001</v>
      </c>
      <c r="I29" s="6"/>
      <c r="J29" s="3"/>
      <c r="K29" s="3"/>
      <c r="L29" s="3"/>
      <c r="M29" s="3"/>
      <c r="N29" s="3"/>
      <c r="O29" s="103"/>
    </row>
    <row r="30" spans="1:15" ht="25.5" x14ac:dyDescent="0.25">
      <c r="A30" s="18" t="s">
        <v>20</v>
      </c>
      <c r="B30" s="80">
        <f>'[1]CONS. FUENTES FINAN'!$J$245</f>
        <v>15730740</v>
      </c>
      <c r="C30" s="98">
        <f>'[2]CONS. FUENTES FINAN'!$J$245</f>
        <v>11852975.6</v>
      </c>
      <c r="D30" s="98">
        <f>'[3]CONS. FUENTES FINAN'!$J$245</f>
        <v>7696874.79</v>
      </c>
      <c r="E30" s="100">
        <f>'[4]CONS. FUENTES FINAN'!$J$245</f>
        <v>21204467.640000001</v>
      </c>
      <c r="F30" s="6">
        <f>'[5]CONS. FUENTES FINAN'!$J$245</f>
        <v>11363925.25</v>
      </c>
      <c r="G30" s="6">
        <f>'[6]CONS. FUENTES FINAN'!$J$245</f>
        <v>9995288.5199999996</v>
      </c>
      <c r="H30" s="6">
        <f>'[7]CONS. FUENTES FINAN'!$J$245</f>
        <v>7727446.0700000003</v>
      </c>
      <c r="I30" s="6"/>
      <c r="J30" s="3"/>
      <c r="K30" s="3"/>
      <c r="L30" s="3"/>
      <c r="M30" s="3"/>
      <c r="N30" s="3"/>
      <c r="O30" s="103"/>
    </row>
    <row r="31" spans="1:15" ht="25.5" x14ac:dyDescent="0.25">
      <c r="A31" s="18" t="s">
        <v>21</v>
      </c>
      <c r="B31" s="80">
        <f>'[1]CONS. FUENTES FINAN'!$J$250</f>
        <v>394214.75</v>
      </c>
      <c r="C31" s="98">
        <f>'[2]CONS. FUENTES FINAN'!$J$250</f>
        <v>107203.4</v>
      </c>
      <c r="D31" s="98">
        <f>'[3]CONS. FUENTES FINAN'!$J$250</f>
        <v>22611.49</v>
      </c>
      <c r="E31" s="100">
        <f>'[4]CONS. FUENTES FINAN'!$J$250</f>
        <v>443628.72</v>
      </c>
      <c r="F31" s="6"/>
      <c r="G31" s="6">
        <f>'[6]CONS. FUENTES FINAN'!$J$250</f>
        <v>264827.88</v>
      </c>
      <c r="H31" s="6">
        <f>'[7]CONS. FUENTES FINAN'!$J$250</f>
        <v>1960</v>
      </c>
      <c r="I31" s="6"/>
      <c r="J31" s="3"/>
      <c r="K31" s="3"/>
      <c r="L31" s="3"/>
      <c r="M31" s="3"/>
      <c r="N31" s="3"/>
      <c r="O31" s="103"/>
    </row>
    <row r="32" spans="1:15" ht="25.5" x14ac:dyDescent="0.25">
      <c r="A32" s="18" t="s">
        <v>22</v>
      </c>
      <c r="B32" s="80">
        <f>'[1]CONS. FUENTES FINAN'!$J$261</f>
        <v>1840</v>
      </c>
      <c r="C32" s="98">
        <f>'[2]CONS. FUENTES FINAN'!$J$261</f>
        <v>145213.62</v>
      </c>
      <c r="D32" s="98">
        <f>'[3]CONS. FUENTES FINAN'!$J$261</f>
        <v>14864</v>
      </c>
      <c r="E32" s="100"/>
      <c r="F32" s="115"/>
      <c r="G32" s="115"/>
      <c r="H32" s="6">
        <f>'[7]CONS. FUENTES FINAN'!$J$261</f>
        <v>321.02</v>
      </c>
      <c r="I32" s="6"/>
      <c r="J32" s="3"/>
      <c r="K32" s="3"/>
      <c r="L32" s="3"/>
      <c r="M32" s="3"/>
      <c r="N32" s="3"/>
      <c r="O32" s="103"/>
    </row>
    <row r="33" spans="1:15" ht="38.25" x14ac:dyDescent="0.25">
      <c r="A33" s="18" t="s">
        <v>23</v>
      </c>
      <c r="B33" s="80">
        <f>'[1]CONS. FUENTES FINAN'!$J$286</f>
        <v>9902660.2699999996</v>
      </c>
      <c r="C33" s="98">
        <f>'[2]CONS. FUENTES FINAN'!$J$286</f>
        <v>5479424.209999999</v>
      </c>
      <c r="D33" s="98">
        <f>'[3]CONS. FUENTES FINAN'!$J$286</f>
        <v>3623392.96</v>
      </c>
      <c r="E33" s="6">
        <f>'[4]CONS. FUENTES FINAN'!$J$286</f>
        <v>9118557.879999999</v>
      </c>
      <c r="F33" s="6">
        <f>'[5]CONS. FUENTES FINAN'!$J$286</f>
        <v>10260481.029999999</v>
      </c>
      <c r="G33" s="6">
        <f>'[6]CONS. FUENTES FINAN'!$J$286</f>
        <v>5009802.93</v>
      </c>
      <c r="H33" s="6">
        <f>'[7]CONS. FUENTES FINAN'!$J$286</f>
        <v>6993179.790000001</v>
      </c>
      <c r="I33" s="6"/>
      <c r="J33" s="3"/>
      <c r="K33" s="3"/>
      <c r="L33" s="3"/>
      <c r="M33" s="3"/>
      <c r="N33" s="3"/>
      <c r="O33" s="103"/>
    </row>
    <row r="34" spans="1:15" ht="40.5" customHeight="1" x14ac:dyDescent="0.25">
      <c r="A34" s="18" t="s">
        <v>40</v>
      </c>
      <c r="B34" s="82"/>
      <c r="C34" s="98"/>
      <c r="D34" s="98"/>
      <c r="E34" s="100"/>
      <c r="F34" s="115"/>
      <c r="G34" s="115"/>
      <c r="H34" s="6"/>
      <c r="I34" s="6"/>
      <c r="J34" s="3"/>
      <c r="K34" s="3"/>
      <c r="L34" s="3"/>
      <c r="M34" s="3"/>
      <c r="N34" s="3"/>
      <c r="O34" s="103"/>
    </row>
    <row r="35" spans="1:15" ht="38.25" x14ac:dyDescent="0.25">
      <c r="A35" s="18" t="s">
        <v>92</v>
      </c>
      <c r="B35" s="82"/>
      <c r="C35" s="106"/>
      <c r="D35" s="106"/>
      <c r="E35" s="6"/>
      <c r="F35" s="6"/>
      <c r="G35" s="6"/>
      <c r="H35" s="6"/>
      <c r="I35" s="6"/>
      <c r="J35" s="3"/>
      <c r="K35" s="3"/>
      <c r="L35" s="3"/>
      <c r="M35" s="3"/>
      <c r="N35" s="3"/>
      <c r="O35" s="99"/>
    </row>
    <row r="36" spans="1:15" ht="15.75" thickBot="1" x14ac:dyDescent="0.3">
      <c r="A36" s="29" t="s">
        <v>24</v>
      </c>
      <c r="B36" s="114">
        <f>'[1]CONS. FUENTES FINAN'!$J$308</f>
        <v>5829729.8399999989</v>
      </c>
      <c r="C36" s="106">
        <f>'[2]CONS. FUENTES FINAN'!$J$308</f>
        <v>5237427.32</v>
      </c>
      <c r="D36" s="106">
        <f>'[3]CONS. FUENTES FINAN'!$J$308</f>
        <v>5123758.1100000013</v>
      </c>
      <c r="E36" s="68">
        <f>'[4]CONS. FUENTES FINAN'!$J$308</f>
        <v>7316949.8599999994</v>
      </c>
      <c r="F36" s="106">
        <f>'[5]CONS. FUENTES FINAN'!$J$308</f>
        <v>6657806.5299999993</v>
      </c>
      <c r="G36" s="106">
        <f>'[6]CONS. FUENTES FINAN'!$J$308</f>
        <v>4942505.8400000008</v>
      </c>
      <c r="H36" s="106">
        <f>'[7]CONS. FUENTES FINAN'!$J$308</f>
        <v>6691559.8100000005</v>
      </c>
      <c r="I36" s="68"/>
      <c r="J36" s="3"/>
      <c r="K36" s="3"/>
      <c r="L36" s="3"/>
      <c r="M36" s="3"/>
      <c r="N36" s="3"/>
      <c r="O36" s="111"/>
    </row>
    <row r="37" spans="1:15" ht="15.75" thickBot="1" x14ac:dyDescent="0.3">
      <c r="A37" s="46" t="s">
        <v>25</v>
      </c>
      <c r="B37" s="83">
        <f>SUM(B38:B44)</f>
        <v>0</v>
      </c>
      <c r="C37" s="83">
        <f t="shared" ref="C37:O37" si="9">SUM(C38:C52)</f>
        <v>0</v>
      </c>
      <c r="D37" s="83">
        <f t="shared" si="9"/>
        <v>0</v>
      </c>
      <c r="E37" s="83">
        <f t="shared" ref="E37" si="10">SUM(E38:E52)</f>
        <v>0</v>
      </c>
      <c r="F37" s="120">
        <f t="shared" ref="F37" si="11">SUM(F38:F52)</f>
        <v>0</v>
      </c>
      <c r="G37" s="125"/>
      <c r="H37" s="117"/>
      <c r="I37" s="83">
        <f t="shared" si="9"/>
        <v>0</v>
      </c>
      <c r="J37" s="83">
        <f t="shared" si="9"/>
        <v>0</v>
      </c>
      <c r="K37" s="83">
        <f t="shared" si="9"/>
        <v>0</v>
      </c>
      <c r="L37" s="83">
        <f t="shared" si="9"/>
        <v>0</v>
      </c>
      <c r="M37" s="83">
        <f t="shared" si="9"/>
        <v>0</v>
      </c>
      <c r="N37" s="83">
        <f t="shared" si="9"/>
        <v>0</v>
      </c>
      <c r="O37" s="83">
        <f t="shared" si="9"/>
        <v>0</v>
      </c>
    </row>
    <row r="38" spans="1:15" ht="25.5" x14ac:dyDescent="0.25">
      <c r="A38" s="26" t="s">
        <v>26</v>
      </c>
      <c r="B38" s="84"/>
      <c r="C38" s="27"/>
      <c r="D38" s="27"/>
      <c r="E38" s="96"/>
      <c r="F38" s="27"/>
      <c r="G38" s="27"/>
      <c r="H38" s="33"/>
      <c r="I38" s="27"/>
      <c r="J38" s="3"/>
      <c r="K38" s="3"/>
      <c r="L38" s="3"/>
      <c r="M38" s="3"/>
      <c r="N38" s="3"/>
      <c r="O38" s="103"/>
    </row>
    <row r="39" spans="1:15" ht="38.25" x14ac:dyDescent="0.25">
      <c r="A39" s="18" t="s">
        <v>41</v>
      </c>
      <c r="B39" s="85"/>
      <c r="C39" s="6"/>
      <c r="D39" s="6"/>
      <c r="E39" s="100"/>
      <c r="F39" s="6"/>
      <c r="G39" s="6"/>
      <c r="H39" s="7"/>
      <c r="I39" s="6"/>
      <c r="J39" s="3"/>
      <c r="K39" s="3"/>
      <c r="L39" s="3"/>
      <c r="M39" s="3"/>
      <c r="N39" s="3"/>
      <c r="O39" s="103"/>
    </row>
    <row r="40" spans="1:15" ht="38.25" x14ac:dyDescent="0.25">
      <c r="A40" s="18" t="s">
        <v>42</v>
      </c>
      <c r="B40" s="85"/>
      <c r="C40" s="6"/>
      <c r="D40" s="6"/>
      <c r="E40" s="100"/>
      <c r="F40" s="6"/>
      <c r="G40" s="6"/>
      <c r="H40" s="7"/>
      <c r="I40" s="6"/>
      <c r="J40" s="3"/>
      <c r="K40" s="3"/>
      <c r="L40" s="3"/>
      <c r="M40" s="3"/>
      <c r="N40" s="3"/>
      <c r="O40" s="102"/>
    </row>
    <row r="41" spans="1:15" ht="26.25" customHeight="1" x14ac:dyDescent="0.25">
      <c r="A41" s="18" t="s">
        <v>43</v>
      </c>
      <c r="B41" s="85"/>
      <c r="C41" s="6"/>
      <c r="D41" s="6"/>
      <c r="E41" s="100"/>
      <c r="F41" s="6"/>
      <c r="G41" s="6"/>
      <c r="H41" s="7"/>
      <c r="I41" s="6"/>
      <c r="J41" s="3"/>
      <c r="K41" s="3"/>
      <c r="L41" s="3"/>
      <c r="M41" s="3"/>
      <c r="N41" s="3"/>
      <c r="O41" s="103"/>
    </row>
    <row r="42" spans="1:15" ht="27.75" customHeight="1" x14ac:dyDescent="0.25">
      <c r="A42" s="18" t="s">
        <v>44</v>
      </c>
      <c r="B42" s="85"/>
      <c r="C42" s="6"/>
      <c r="D42" s="6"/>
      <c r="E42" s="100"/>
      <c r="F42" s="6"/>
      <c r="G42" s="6"/>
      <c r="H42" s="7"/>
      <c r="I42" s="6"/>
      <c r="J42" s="3"/>
      <c r="K42" s="3"/>
      <c r="L42" s="3"/>
      <c r="M42" s="3"/>
      <c r="N42" s="3"/>
      <c r="O42" s="103"/>
    </row>
    <row r="43" spans="1:15" ht="25.5" x14ac:dyDescent="0.25">
      <c r="A43" s="18" t="s">
        <v>27</v>
      </c>
      <c r="B43" s="85"/>
      <c r="C43" s="6"/>
      <c r="D43" s="6"/>
      <c r="E43" s="100"/>
      <c r="F43" s="6"/>
      <c r="G43" s="6"/>
      <c r="H43" s="7"/>
      <c r="I43" s="6"/>
      <c r="J43" s="3"/>
      <c r="K43" s="3"/>
      <c r="L43" s="3"/>
      <c r="M43" s="3"/>
      <c r="N43" s="3"/>
      <c r="O43" s="103"/>
    </row>
    <row r="44" spans="1:15" ht="39" thickBot="1" x14ac:dyDescent="0.3">
      <c r="A44" s="29" t="s">
        <v>45</v>
      </c>
      <c r="B44" s="86"/>
      <c r="C44" s="68"/>
      <c r="D44" s="68"/>
      <c r="E44" s="109"/>
      <c r="F44" s="68"/>
      <c r="G44" s="68"/>
      <c r="H44" s="32"/>
      <c r="I44" s="68"/>
      <c r="J44" s="3"/>
      <c r="K44" s="3"/>
      <c r="L44" s="3"/>
      <c r="M44" s="3"/>
      <c r="N44" s="3"/>
      <c r="O44" s="103"/>
    </row>
    <row r="45" spans="1:15" ht="15.75" thickBot="1" x14ac:dyDescent="0.3">
      <c r="A45" s="28" t="s">
        <v>46</v>
      </c>
      <c r="B45" s="83">
        <f>SUM(B46:B52)</f>
        <v>0</v>
      </c>
      <c r="C45" s="83">
        <f t="shared" ref="C45:O45" si="12">SUM(C46:C52)</f>
        <v>0</v>
      </c>
      <c r="D45" s="83">
        <f t="shared" si="12"/>
        <v>0</v>
      </c>
      <c r="E45" s="83">
        <f t="shared" ref="E45" si="13">SUM(E46:E52)</f>
        <v>0</v>
      </c>
      <c r="F45" s="120">
        <f t="shared" ref="F45" si="14">SUM(F46:F52)</f>
        <v>0</v>
      </c>
      <c r="G45" s="125"/>
      <c r="H45" s="117"/>
      <c r="I45" s="83">
        <f t="shared" si="12"/>
        <v>0</v>
      </c>
      <c r="J45" s="83">
        <f t="shared" si="12"/>
        <v>0</v>
      </c>
      <c r="K45" s="83">
        <f t="shared" si="12"/>
        <v>0</v>
      </c>
      <c r="L45" s="83">
        <f t="shared" si="12"/>
        <v>0</v>
      </c>
      <c r="M45" s="83">
        <f t="shared" si="12"/>
        <v>0</v>
      </c>
      <c r="N45" s="83">
        <f t="shared" si="12"/>
        <v>0</v>
      </c>
      <c r="O45" s="83">
        <f t="shared" si="12"/>
        <v>0</v>
      </c>
    </row>
    <row r="46" spans="1:15" ht="25.5" x14ac:dyDescent="0.25">
      <c r="A46" s="26" t="s">
        <v>47</v>
      </c>
      <c r="B46" s="84"/>
      <c r="C46" s="27"/>
      <c r="D46" s="27"/>
      <c r="E46" s="96"/>
      <c r="F46" s="27"/>
      <c r="G46" s="27"/>
      <c r="H46" s="33"/>
      <c r="I46" s="27"/>
      <c r="J46" s="3"/>
      <c r="K46" s="3"/>
      <c r="L46" s="3"/>
      <c r="M46" s="3"/>
      <c r="N46" s="3"/>
      <c r="O46" s="103"/>
    </row>
    <row r="47" spans="1:15" ht="25.5" x14ac:dyDescent="0.25">
      <c r="A47" s="18" t="s">
        <v>48</v>
      </c>
      <c r="B47" s="85"/>
      <c r="C47" s="6"/>
      <c r="D47" s="6"/>
      <c r="E47" s="100"/>
      <c r="F47" s="6"/>
      <c r="G47" s="6"/>
      <c r="H47" s="7"/>
      <c r="I47" s="6"/>
      <c r="J47" s="3"/>
      <c r="K47" s="3"/>
      <c r="L47" s="3"/>
      <c r="M47" s="3"/>
      <c r="N47" s="3"/>
      <c r="O47" s="103"/>
    </row>
    <row r="48" spans="1:15" ht="25.5" x14ac:dyDescent="0.25">
      <c r="A48" s="18" t="s">
        <v>49</v>
      </c>
      <c r="B48" s="85"/>
      <c r="C48" s="6"/>
      <c r="D48" s="6"/>
      <c r="E48" s="100"/>
      <c r="F48" s="6"/>
      <c r="G48" s="6"/>
      <c r="H48" s="7"/>
      <c r="I48" s="6"/>
      <c r="J48" s="3"/>
      <c r="K48" s="3"/>
      <c r="L48" s="3"/>
      <c r="M48" s="3"/>
      <c r="N48" s="3"/>
      <c r="O48" s="103"/>
    </row>
    <row r="49" spans="1:15" ht="38.25" x14ac:dyDescent="0.25">
      <c r="A49" s="18" t="s">
        <v>50</v>
      </c>
      <c r="B49" s="85"/>
      <c r="C49" s="6"/>
      <c r="D49" s="6"/>
      <c r="E49" s="100"/>
      <c r="F49" s="6"/>
      <c r="G49" s="6"/>
      <c r="H49" s="7"/>
      <c r="I49" s="6"/>
      <c r="J49" s="3"/>
      <c r="K49" s="3"/>
      <c r="L49" s="3"/>
      <c r="M49" s="3"/>
      <c r="N49" s="3"/>
      <c r="O49" s="103"/>
    </row>
    <row r="50" spans="1:15" ht="38.25" x14ac:dyDescent="0.25">
      <c r="A50" s="18" t="s">
        <v>51</v>
      </c>
      <c r="B50" s="85"/>
      <c r="C50" s="6"/>
      <c r="D50" s="6"/>
      <c r="E50" s="100"/>
      <c r="F50" s="6"/>
      <c r="G50" s="6"/>
      <c r="H50" s="7"/>
      <c r="I50" s="6"/>
      <c r="J50" s="3"/>
      <c r="K50" s="3"/>
      <c r="L50" s="3"/>
      <c r="M50" s="3"/>
      <c r="N50" s="3"/>
      <c r="O50" s="103"/>
    </row>
    <row r="51" spans="1:15" ht="25.5" x14ac:dyDescent="0.25">
      <c r="A51" s="18" t="s">
        <v>52</v>
      </c>
      <c r="B51" s="85"/>
      <c r="C51" s="6"/>
      <c r="D51" s="6"/>
      <c r="E51" s="100"/>
      <c r="F51" s="6"/>
      <c r="G51" s="6"/>
      <c r="H51" s="7"/>
      <c r="I51" s="6"/>
      <c r="J51" s="3"/>
      <c r="K51" s="3"/>
      <c r="L51" s="3"/>
      <c r="M51" s="3"/>
      <c r="N51" s="3"/>
      <c r="O51" s="103"/>
    </row>
    <row r="52" spans="1:15" ht="28.5" customHeight="1" thickBot="1" x14ac:dyDescent="0.3">
      <c r="A52" s="29" t="s">
        <v>53</v>
      </c>
      <c r="B52" s="87"/>
      <c r="C52" s="87"/>
      <c r="D52" s="112"/>
      <c r="E52" s="109"/>
      <c r="F52" s="68"/>
      <c r="G52" s="68"/>
      <c r="H52" s="32"/>
      <c r="I52" s="68"/>
      <c r="J52" s="3"/>
      <c r="K52" s="3"/>
      <c r="L52" s="3"/>
      <c r="M52" s="3"/>
      <c r="N52" s="3"/>
      <c r="O52" s="103"/>
    </row>
    <row r="53" spans="1:15" ht="26.25" thickBot="1" x14ac:dyDescent="0.3">
      <c r="A53" s="28" t="s">
        <v>91</v>
      </c>
      <c r="B53" s="88">
        <f>SUM(B54:B62)</f>
        <v>1002247</v>
      </c>
      <c r="C53" s="88">
        <f t="shared" ref="C53:O53" si="15">SUM(C54:C62)</f>
        <v>80695</v>
      </c>
      <c r="D53" s="88">
        <f t="shared" si="15"/>
        <v>986873.51</v>
      </c>
      <c r="E53" s="88">
        <f t="shared" ref="E53" si="16">SUM(E54:E62)</f>
        <v>703664.51</v>
      </c>
      <c r="F53" s="119">
        <f t="shared" ref="F53:H53" si="17">SUM(F54:F62)</f>
        <v>1148971.6200000001</v>
      </c>
      <c r="G53" s="119">
        <f t="shared" si="17"/>
        <v>576869.21</v>
      </c>
      <c r="H53" s="122">
        <f t="shared" si="17"/>
        <v>189999</v>
      </c>
      <c r="I53" s="88">
        <f t="shared" si="15"/>
        <v>0</v>
      </c>
      <c r="J53" s="88">
        <f t="shared" si="15"/>
        <v>0</v>
      </c>
      <c r="K53" s="88">
        <f t="shared" si="15"/>
        <v>0</v>
      </c>
      <c r="L53" s="88">
        <f t="shared" si="15"/>
        <v>0</v>
      </c>
      <c r="M53" s="88">
        <f t="shared" si="15"/>
        <v>0</v>
      </c>
      <c r="N53" s="88">
        <f t="shared" si="15"/>
        <v>0</v>
      </c>
      <c r="O53" s="88">
        <f t="shared" si="15"/>
        <v>0</v>
      </c>
    </row>
    <row r="54" spans="1:15" x14ac:dyDescent="0.25">
      <c r="A54" s="26" t="s">
        <v>29</v>
      </c>
      <c r="B54" s="89"/>
      <c r="C54" s="27">
        <f>'[2]CONS. FUENTES FINAN'!$J$337</f>
        <v>58095</v>
      </c>
      <c r="D54" s="27">
        <f>'[3]CONS. FUENTES FINAN'!$J$337</f>
        <v>473309.51</v>
      </c>
      <c r="E54" s="96">
        <f>'[4]CONS. FUENTES FINAN'!$J$337</f>
        <v>558029.23</v>
      </c>
      <c r="F54" s="27">
        <f>'[5]CONS. FUENTES FINAN'!$J$337</f>
        <v>47670.020000000004</v>
      </c>
      <c r="G54" s="27">
        <f>'[6]CONS. FUENTES FINAN'!$J$337</f>
        <v>574269.21</v>
      </c>
      <c r="H54" s="27">
        <f>'[7]CONS. FUENTES FINAN'!$J$337</f>
        <v>165995</v>
      </c>
      <c r="I54" s="27"/>
      <c r="J54" s="3"/>
      <c r="K54" s="3"/>
      <c r="L54" s="3"/>
      <c r="M54" s="3"/>
      <c r="N54" s="3"/>
      <c r="O54" s="103"/>
    </row>
    <row r="55" spans="1:15" ht="25.5" x14ac:dyDescent="0.25">
      <c r="A55" s="18" t="s">
        <v>90</v>
      </c>
      <c r="B55" s="90"/>
      <c r="C55" s="98"/>
      <c r="D55" s="98"/>
      <c r="E55" s="100"/>
      <c r="F55" s="6"/>
      <c r="G55" s="6"/>
      <c r="H55" s="6"/>
      <c r="I55" s="6"/>
      <c r="J55" s="3"/>
      <c r="K55" s="3"/>
      <c r="L55" s="3"/>
      <c r="M55" s="3"/>
      <c r="N55" s="3"/>
      <c r="O55" s="103"/>
    </row>
    <row r="56" spans="1:15" ht="25.5" x14ac:dyDescent="0.25">
      <c r="A56" s="18" t="s">
        <v>30</v>
      </c>
      <c r="B56" s="91">
        <f>'[1]CONS. FUENTES FINAN'!$J$357</f>
        <v>987247</v>
      </c>
      <c r="C56" s="6">
        <f>'[2]CONS. FUENTES FINAN'!$J$357</f>
        <v>7600</v>
      </c>
      <c r="D56" s="6">
        <f>'[3]CONS. FUENTES FINAN'!$J$357</f>
        <v>405684</v>
      </c>
      <c r="E56" s="6">
        <f>'[4]CONS. FUENTES FINAN'!$J$357</f>
        <v>115635.28</v>
      </c>
      <c r="F56" s="6">
        <f>'[5]CONS. FUENTES FINAN'!$J$357</f>
        <v>987247</v>
      </c>
      <c r="G56" s="6"/>
      <c r="H56" s="6"/>
      <c r="I56" s="6"/>
      <c r="J56" s="3"/>
      <c r="K56" s="3"/>
      <c r="L56" s="3"/>
      <c r="M56" s="3"/>
      <c r="N56" s="3"/>
      <c r="O56" s="103"/>
    </row>
    <row r="57" spans="1:15" ht="38.25" x14ac:dyDescent="0.25">
      <c r="A57" s="18" t="s">
        <v>31</v>
      </c>
      <c r="B57" s="85"/>
      <c r="C57" s="23"/>
      <c r="D57" s="23"/>
      <c r="E57" s="65"/>
      <c r="F57" s="6"/>
      <c r="G57" s="6"/>
      <c r="H57" s="6"/>
      <c r="I57" s="7"/>
      <c r="O57" s="59"/>
    </row>
    <row r="58" spans="1:15" ht="25.5" x14ac:dyDescent="0.25">
      <c r="A58" s="18" t="s">
        <v>32</v>
      </c>
      <c r="B58" s="85"/>
      <c r="C58" s="23"/>
      <c r="D58" s="23">
        <f>'[3]CONS. FUENTES FINAN'!$J$383</f>
        <v>77880</v>
      </c>
      <c r="E58" s="65"/>
      <c r="F58" s="6">
        <f>'[5]CONS. FUENTES FINAN'!$J$383</f>
        <v>99054.6</v>
      </c>
      <c r="G58" s="6"/>
      <c r="H58" s="6">
        <f>'[7]CONS. FUENTES FINAN'!$J$383</f>
        <v>10384</v>
      </c>
      <c r="I58" s="7"/>
      <c r="O58" s="59"/>
    </row>
    <row r="59" spans="1:15" ht="25.5" x14ac:dyDescent="0.25">
      <c r="A59" s="18" t="s">
        <v>54</v>
      </c>
      <c r="B59" s="85"/>
      <c r="C59" s="23"/>
      <c r="D59" s="23"/>
      <c r="E59" s="65"/>
      <c r="F59" s="6"/>
      <c r="G59" s="6"/>
      <c r="H59" s="6"/>
      <c r="I59" s="7"/>
      <c r="O59" s="59"/>
    </row>
    <row r="60" spans="1:15" ht="25.5" x14ac:dyDescent="0.25">
      <c r="A60" s="18" t="s">
        <v>55</v>
      </c>
      <c r="B60" s="85"/>
      <c r="C60" s="23"/>
      <c r="D60" s="23"/>
      <c r="E60" s="65"/>
      <c r="F60" s="6"/>
      <c r="G60" s="6"/>
      <c r="H60" s="6"/>
      <c r="I60" s="7"/>
      <c r="O60" s="59"/>
    </row>
    <row r="61" spans="1:15" x14ac:dyDescent="0.25">
      <c r="A61" s="18" t="s">
        <v>33</v>
      </c>
      <c r="B61" s="85">
        <f>'[1]CONS. FUENTES FINAN'!$J$424</f>
        <v>15000</v>
      </c>
      <c r="C61" s="23">
        <f>'[2]CONS. FUENTES FINAN'!$J$424</f>
        <v>15000</v>
      </c>
      <c r="D61" s="23">
        <f>'[3]CONS. FUENTES FINAN'!$J$424</f>
        <v>30000</v>
      </c>
      <c r="E61" s="65">
        <f>'[4]CONS. FUENTES FINAN'!$J$424</f>
        <v>30000</v>
      </c>
      <c r="F61" s="6">
        <f>'[5]CONS. FUENTES FINAN'!$J$424</f>
        <v>15000</v>
      </c>
      <c r="G61" s="6">
        <f>'[6]CONS. FUENTES FINAN'!$J$424</f>
        <v>2600</v>
      </c>
      <c r="H61" s="6">
        <f>'[7]CONS. FUENTES FINAN'!$J$424</f>
        <v>13620</v>
      </c>
      <c r="I61" s="7"/>
      <c r="O61" s="59"/>
    </row>
    <row r="62" spans="1:15" ht="39" thickBot="1" x14ac:dyDescent="0.3">
      <c r="A62" s="29" t="s">
        <v>56</v>
      </c>
      <c r="B62" s="86"/>
      <c r="C62" s="30"/>
      <c r="D62" s="32"/>
      <c r="E62" s="69"/>
      <c r="F62" s="68"/>
      <c r="G62" s="68"/>
      <c r="H62" s="68"/>
      <c r="I62" s="32"/>
      <c r="O62" s="59"/>
    </row>
    <row r="63" spans="1:15" ht="22.5" customHeight="1" thickBot="1" x14ac:dyDescent="0.3">
      <c r="A63" s="28" t="s">
        <v>57</v>
      </c>
      <c r="B63" s="83">
        <f>SUM(B64:B67)</f>
        <v>0</v>
      </c>
      <c r="C63" s="71">
        <f t="shared" ref="C63:O63" si="18">SUM(C64:C67)</f>
        <v>0</v>
      </c>
      <c r="D63" s="71">
        <f t="shared" si="18"/>
        <v>0</v>
      </c>
      <c r="E63" s="71">
        <f t="shared" ref="E63" si="19">SUM(E64:E67)</f>
        <v>0</v>
      </c>
      <c r="F63" s="120">
        <f t="shared" ref="F63" si="20">SUM(F64:F67)</f>
        <v>0</v>
      </c>
      <c r="G63" s="120"/>
      <c r="H63" s="127">
        <f t="shared" ref="H63" si="21">SUM(H64:H67)</f>
        <v>0</v>
      </c>
      <c r="I63" s="71">
        <f t="shared" si="18"/>
        <v>0</v>
      </c>
      <c r="J63" s="71">
        <f t="shared" si="18"/>
        <v>0</v>
      </c>
      <c r="K63" s="71">
        <f t="shared" si="18"/>
        <v>0</v>
      </c>
      <c r="L63" s="71">
        <f t="shared" si="18"/>
        <v>0</v>
      </c>
      <c r="M63" s="71">
        <f t="shared" si="18"/>
        <v>0</v>
      </c>
      <c r="N63" s="71">
        <f t="shared" si="18"/>
        <v>0</v>
      </c>
      <c r="O63" s="71">
        <f t="shared" si="18"/>
        <v>0</v>
      </c>
    </row>
    <row r="64" spans="1:15" x14ac:dyDescent="0.25">
      <c r="A64" s="26" t="s">
        <v>58</v>
      </c>
      <c r="B64" s="84"/>
      <c r="C64" s="31"/>
      <c r="D64" s="33"/>
      <c r="E64" s="70"/>
      <c r="F64" s="27"/>
      <c r="G64" s="27"/>
      <c r="H64" s="33"/>
      <c r="I64" s="33"/>
      <c r="O64" s="59"/>
    </row>
    <row r="65" spans="1:16" x14ac:dyDescent="0.25">
      <c r="A65" s="18" t="s">
        <v>59</v>
      </c>
      <c r="B65" s="85"/>
      <c r="C65" s="23"/>
      <c r="D65" s="7"/>
      <c r="E65" s="65"/>
      <c r="F65" s="6"/>
      <c r="G65" s="6"/>
      <c r="H65" s="7"/>
      <c r="I65" s="7"/>
      <c r="O65" s="59"/>
    </row>
    <row r="66" spans="1:16" ht="25.5" x14ac:dyDescent="0.25">
      <c r="A66" s="18" t="s">
        <v>60</v>
      </c>
      <c r="B66" s="85"/>
      <c r="C66" s="23"/>
      <c r="D66" s="7"/>
      <c r="E66" s="65"/>
      <c r="F66" s="6"/>
      <c r="G66" s="6"/>
      <c r="H66" s="7"/>
      <c r="I66" s="7"/>
      <c r="O66" s="59"/>
    </row>
    <row r="67" spans="1:16" ht="51.75" thickBot="1" x14ac:dyDescent="0.3">
      <c r="A67" s="29" t="s">
        <v>61</v>
      </c>
      <c r="B67" s="86"/>
      <c r="C67" s="30"/>
      <c r="D67" s="32"/>
      <c r="E67" s="69"/>
      <c r="F67" s="68"/>
      <c r="G67" s="68"/>
      <c r="H67" s="32"/>
      <c r="I67" s="32"/>
      <c r="O67" s="59"/>
    </row>
    <row r="68" spans="1:16" ht="26.25" thickBot="1" x14ac:dyDescent="0.3">
      <c r="A68" s="28" t="s">
        <v>62</v>
      </c>
      <c r="B68" s="83">
        <f>SUM(B69:B74)</f>
        <v>0</v>
      </c>
      <c r="C68" s="71">
        <f t="shared" ref="C68:O68" si="22">SUM(C69:C74)</f>
        <v>0</v>
      </c>
      <c r="D68" s="71">
        <f t="shared" si="22"/>
        <v>0</v>
      </c>
      <c r="E68" s="71">
        <f t="shared" ref="E68" si="23">SUM(E69:E74)</f>
        <v>0</v>
      </c>
      <c r="F68" s="120">
        <f t="shared" ref="F68" si="24">SUM(F69:F74)</f>
        <v>0</v>
      </c>
      <c r="G68" s="120"/>
      <c r="H68" s="127">
        <f t="shared" ref="H68" si="25">SUM(H69:H74)</f>
        <v>0</v>
      </c>
      <c r="I68" s="71">
        <f t="shared" si="22"/>
        <v>0</v>
      </c>
      <c r="J68" s="71">
        <f t="shared" si="22"/>
        <v>0</v>
      </c>
      <c r="K68" s="71">
        <f t="shared" si="22"/>
        <v>0</v>
      </c>
      <c r="L68" s="71">
        <f t="shared" si="22"/>
        <v>0</v>
      </c>
      <c r="M68" s="71">
        <f t="shared" si="22"/>
        <v>0</v>
      </c>
      <c r="N68" s="71">
        <f t="shared" si="22"/>
        <v>0</v>
      </c>
      <c r="O68" s="71">
        <f t="shared" si="22"/>
        <v>0</v>
      </c>
    </row>
    <row r="69" spans="1:16" x14ac:dyDescent="0.25">
      <c r="A69" s="26" t="s">
        <v>63</v>
      </c>
      <c r="B69" s="84"/>
      <c r="C69" s="31"/>
      <c r="D69" s="33"/>
      <c r="E69" s="70"/>
      <c r="F69" s="27"/>
      <c r="G69" s="27"/>
      <c r="H69" s="33"/>
      <c r="I69" s="33"/>
      <c r="O69" s="59"/>
    </row>
    <row r="70" spans="1:16" ht="38.25" x14ac:dyDescent="0.25">
      <c r="A70" s="18" t="s">
        <v>64</v>
      </c>
      <c r="B70" s="92"/>
      <c r="C70" s="23"/>
      <c r="D70" s="7"/>
      <c r="E70" s="65"/>
      <c r="F70" s="6"/>
      <c r="G70" s="6"/>
      <c r="H70" s="7"/>
      <c r="I70" s="7"/>
      <c r="O70" s="59"/>
    </row>
    <row r="71" spans="1:16" x14ac:dyDescent="0.25">
      <c r="A71" s="17" t="s">
        <v>65</v>
      </c>
      <c r="B71" s="85"/>
      <c r="C71" s="23"/>
      <c r="D71" s="7"/>
      <c r="E71" s="65"/>
      <c r="F71" s="6"/>
      <c r="G71" s="6"/>
      <c r="H71" s="7"/>
      <c r="I71" s="7"/>
      <c r="O71" s="59"/>
    </row>
    <row r="72" spans="1:16" ht="25.5" x14ac:dyDescent="0.25">
      <c r="A72" s="18" t="s">
        <v>66</v>
      </c>
      <c r="B72" s="85"/>
      <c r="C72" s="23"/>
      <c r="D72" s="7"/>
      <c r="E72" s="65"/>
      <c r="F72" s="6"/>
      <c r="G72" s="6"/>
      <c r="H72" s="7"/>
      <c r="I72" s="7"/>
      <c r="O72" s="59"/>
    </row>
    <row r="73" spans="1:16" ht="25.5" x14ac:dyDescent="0.25">
      <c r="A73" s="18" t="s">
        <v>67</v>
      </c>
      <c r="B73" s="85"/>
      <c r="C73" s="23"/>
      <c r="D73" s="7"/>
      <c r="E73" s="65"/>
      <c r="F73" s="6"/>
      <c r="G73" s="6"/>
      <c r="H73" s="7"/>
      <c r="I73" s="7"/>
      <c r="O73" s="59"/>
    </row>
    <row r="74" spans="1:16" ht="39" thickBot="1" x14ac:dyDescent="0.3">
      <c r="A74" s="29" t="s">
        <v>68</v>
      </c>
      <c r="B74" s="93"/>
      <c r="C74" s="72"/>
      <c r="D74" s="72"/>
      <c r="E74" s="69"/>
      <c r="F74" s="68"/>
      <c r="G74" s="68"/>
      <c r="H74" s="32"/>
      <c r="I74" s="73"/>
      <c r="J74" s="14"/>
      <c r="K74" s="14"/>
      <c r="L74" s="14"/>
      <c r="M74" s="14"/>
      <c r="N74" s="15"/>
      <c r="O74" s="59"/>
    </row>
    <row r="75" spans="1:16" ht="19.5" thickBot="1" x14ac:dyDescent="0.3">
      <c r="A75" s="77" t="s">
        <v>34</v>
      </c>
      <c r="B75" s="78">
        <f>B10+B16+B26+B37+B53+B63+B68</f>
        <v>37214769.350000001</v>
      </c>
      <c r="C75" s="78">
        <f t="shared" ref="C75:O75" si="26">C10+C16+C26+C37+C53+C63+C68</f>
        <v>26959154.189999998</v>
      </c>
      <c r="D75" s="78">
        <f t="shared" si="26"/>
        <v>37067386.669999994</v>
      </c>
      <c r="E75" s="78">
        <f t="shared" ref="E75" si="27">E10+E16+E26+E37+E53+E63+E68</f>
        <v>42347880.419999994</v>
      </c>
      <c r="F75" s="121">
        <f t="shared" ref="F75:G75" si="28">F10+F16+F26+F37+F53+F63+F68</f>
        <v>35099332.950000003</v>
      </c>
      <c r="G75" s="121">
        <f t="shared" si="28"/>
        <v>25076780.340000004</v>
      </c>
      <c r="H75" s="126">
        <f>H10+H16+H26+H37+H53+H63+H68</f>
        <v>24721602.700000003</v>
      </c>
      <c r="I75" s="78">
        <f t="shared" si="26"/>
        <v>0</v>
      </c>
      <c r="J75" s="78">
        <f t="shared" si="26"/>
        <v>0</v>
      </c>
      <c r="K75" s="78">
        <f t="shared" si="26"/>
        <v>0</v>
      </c>
      <c r="L75" s="78">
        <f t="shared" si="26"/>
        <v>0</v>
      </c>
      <c r="M75" s="78">
        <f t="shared" si="26"/>
        <v>0</v>
      </c>
      <c r="N75" s="78">
        <f t="shared" si="26"/>
        <v>0</v>
      </c>
      <c r="O75" s="78">
        <f t="shared" si="26"/>
        <v>0</v>
      </c>
    </row>
    <row r="76" spans="1:16" x14ac:dyDescent="0.25">
      <c r="A76" s="74" t="s">
        <v>69</v>
      </c>
      <c r="B76" s="75"/>
      <c r="C76" s="33"/>
      <c r="D76" s="33"/>
      <c r="E76" s="33"/>
      <c r="F76" s="33"/>
      <c r="G76" s="33"/>
      <c r="H76" s="33"/>
      <c r="I76" s="76"/>
      <c r="J76" s="16"/>
      <c r="K76" s="16"/>
      <c r="L76" s="16"/>
      <c r="M76" s="16"/>
      <c r="N76" s="15"/>
      <c r="O76" s="59"/>
    </row>
    <row r="77" spans="1:16" ht="25.5" x14ac:dyDescent="0.25">
      <c r="A77" s="17" t="s">
        <v>70</v>
      </c>
      <c r="B77" s="21"/>
      <c r="C77" s="7"/>
      <c r="D77" s="7"/>
      <c r="E77" s="65"/>
      <c r="F77" s="7"/>
      <c r="G77" s="7"/>
      <c r="H77" s="7"/>
      <c r="I77" s="7"/>
      <c r="O77" s="59"/>
      <c r="P77" s="4"/>
    </row>
    <row r="78" spans="1:16" ht="25.5" x14ac:dyDescent="0.25">
      <c r="A78" s="18" t="s">
        <v>71</v>
      </c>
      <c r="B78" s="8"/>
      <c r="C78" s="7"/>
      <c r="D78" s="7"/>
      <c r="E78" s="65"/>
      <c r="F78" s="7"/>
      <c r="G78" s="7"/>
      <c r="H78" s="7"/>
      <c r="I78" s="7"/>
      <c r="O78" s="60"/>
    </row>
    <row r="79" spans="1:16" ht="25.5" x14ac:dyDescent="0.25">
      <c r="A79" s="18" t="s">
        <v>72</v>
      </c>
      <c r="B79" s="9"/>
      <c r="C79" s="7"/>
      <c r="D79" s="7"/>
      <c r="E79" s="65"/>
      <c r="F79" s="7"/>
      <c r="G79" s="7"/>
      <c r="H79" s="7"/>
      <c r="I79" s="7"/>
      <c r="O79" s="59"/>
    </row>
    <row r="80" spans="1:16" x14ac:dyDescent="0.25">
      <c r="A80" s="17" t="s">
        <v>73</v>
      </c>
      <c r="B80" s="8"/>
      <c r="C80" s="7"/>
      <c r="D80" s="7"/>
      <c r="E80" s="65"/>
      <c r="F80" s="7"/>
      <c r="G80" s="7"/>
      <c r="H80" s="7"/>
      <c r="I80" s="7"/>
      <c r="O80" s="59"/>
    </row>
    <row r="81" spans="1:15" ht="25.5" x14ac:dyDescent="0.25">
      <c r="A81" s="18" t="s">
        <v>74</v>
      </c>
      <c r="B81" s="8"/>
      <c r="C81" s="7"/>
      <c r="D81" s="7"/>
      <c r="E81" s="65"/>
      <c r="F81" s="7"/>
      <c r="G81" s="7"/>
      <c r="H81" s="7"/>
      <c r="I81" s="7"/>
      <c r="O81" s="59"/>
    </row>
    <row r="82" spans="1:15" ht="25.5" x14ac:dyDescent="0.25">
      <c r="A82" s="18" t="s">
        <v>75</v>
      </c>
      <c r="B82" s="9"/>
      <c r="C82" s="7"/>
      <c r="D82" s="7"/>
      <c r="E82" s="65"/>
      <c r="F82" s="7"/>
      <c r="G82" s="7"/>
      <c r="H82" s="7"/>
      <c r="I82" s="7"/>
      <c r="O82" s="59"/>
    </row>
    <row r="83" spans="1:15" ht="25.5" x14ac:dyDescent="0.25">
      <c r="A83" s="17" t="s">
        <v>76</v>
      </c>
      <c r="B83" s="8"/>
      <c r="C83" s="7"/>
      <c r="D83" s="7"/>
      <c r="E83" s="65"/>
      <c r="F83" s="7"/>
      <c r="G83" s="7"/>
      <c r="H83" s="7"/>
      <c r="I83" s="7"/>
      <c r="O83" s="59"/>
    </row>
    <row r="84" spans="1:15" ht="22.5" customHeight="1" x14ac:dyDescent="0.25">
      <c r="A84" s="18" t="s">
        <v>77</v>
      </c>
      <c r="B84" s="8"/>
      <c r="C84" s="7"/>
      <c r="D84" s="8"/>
      <c r="E84" s="65"/>
      <c r="F84" s="7"/>
      <c r="G84" s="7"/>
      <c r="H84" s="7"/>
      <c r="I84" s="7"/>
      <c r="O84" s="59"/>
    </row>
    <row r="85" spans="1:15" ht="30" x14ac:dyDescent="0.25">
      <c r="A85" s="10" t="s">
        <v>78</v>
      </c>
      <c r="B85" s="11">
        <f>SUM(B76:B84)</f>
        <v>0</v>
      </c>
      <c r="C85" s="11">
        <f t="shared" ref="C85:O85" si="29">SUM(C76:C84)</f>
        <v>0</v>
      </c>
      <c r="D85" s="11">
        <f t="shared" si="29"/>
        <v>0</v>
      </c>
      <c r="E85" s="11">
        <f t="shared" si="29"/>
        <v>0</v>
      </c>
      <c r="F85" s="11">
        <f t="shared" ref="F85" si="30">SUM(F76:F84)</f>
        <v>0</v>
      </c>
      <c r="G85" s="11"/>
      <c r="H85" s="11">
        <f t="shared" ref="H85" si="31">SUM(H76:H84)</f>
        <v>0</v>
      </c>
      <c r="I85" s="11">
        <f t="shared" si="29"/>
        <v>0</v>
      </c>
      <c r="J85" s="11">
        <f t="shared" si="29"/>
        <v>0</v>
      </c>
      <c r="K85" s="11">
        <f t="shared" si="29"/>
        <v>0</v>
      </c>
      <c r="L85" s="11">
        <f t="shared" si="29"/>
        <v>0</v>
      </c>
      <c r="M85" s="11">
        <f t="shared" si="29"/>
        <v>0</v>
      </c>
      <c r="N85" s="11">
        <f t="shared" si="29"/>
        <v>0</v>
      </c>
      <c r="O85" s="11">
        <f t="shared" si="29"/>
        <v>0</v>
      </c>
    </row>
    <row r="86" spans="1:15" ht="31.5" customHeight="1" x14ac:dyDescent="0.25">
      <c r="A86" s="12" t="s">
        <v>79</v>
      </c>
      <c r="B86" s="79">
        <f>B75+B85</f>
        <v>37214769.350000001</v>
      </c>
      <c r="C86" s="79">
        <f t="shared" ref="C86:O86" si="32">C75+C85</f>
        <v>26959154.189999998</v>
      </c>
      <c r="D86" s="79">
        <f t="shared" si="32"/>
        <v>37067386.669999994</v>
      </c>
      <c r="E86" s="79">
        <f t="shared" si="32"/>
        <v>42347880.419999994</v>
      </c>
      <c r="F86" s="79">
        <f t="shared" si="32"/>
        <v>35099332.950000003</v>
      </c>
      <c r="G86" s="79">
        <f t="shared" si="32"/>
        <v>25076780.340000004</v>
      </c>
      <c r="H86" s="79">
        <f t="shared" si="32"/>
        <v>24721602.700000003</v>
      </c>
      <c r="I86" s="79">
        <f t="shared" si="32"/>
        <v>0</v>
      </c>
      <c r="J86" s="79">
        <f t="shared" si="32"/>
        <v>0</v>
      </c>
      <c r="K86" s="79">
        <f t="shared" si="32"/>
        <v>0</v>
      </c>
      <c r="L86" s="79">
        <f t="shared" si="32"/>
        <v>0</v>
      </c>
      <c r="M86" s="79">
        <f t="shared" si="32"/>
        <v>0</v>
      </c>
      <c r="N86" s="79">
        <f t="shared" si="32"/>
        <v>0</v>
      </c>
      <c r="O86" s="79">
        <f t="shared" si="32"/>
        <v>0</v>
      </c>
    </row>
    <row r="87" spans="1:15" ht="11.25" customHeight="1" x14ac:dyDescent="0.25">
      <c r="A87" s="62"/>
    </row>
    <row r="88" spans="1:15" ht="53.25" customHeight="1" x14ac:dyDescent="0.25"/>
    <row r="89" spans="1:15" ht="42" customHeight="1" x14ac:dyDescent="0.25"/>
  </sheetData>
  <mergeCells count="5">
    <mergeCell ref="A2:N2"/>
    <mergeCell ref="A3:N3"/>
    <mergeCell ref="A4:N4"/>
    <mergeCell ref="A5:N5"/>
    <mergeCell ref="A6:N6"/>
  </mergeCells>
  <pageMargins left="0.15748031496062992" right="0.15748031496062992" top="0.15748031496062992" bottom="0.15748031496062992" header="0.31496062992125984" footer="0.19685039370078741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Deyaniris Peralta</cp:lastModifiedBy>
  <cp:lastPrinted>2022-08-09T13:33:05Z</cp:lastPrinted>
  <dcterms:created xsi:type="dcterms:W3CDTF">2018-04-17T18:57:16Z</dcterms:created>
  <dcterms:modified xsi:type="dcterms:W3CDTF">2022-08-11T14:14:45Z</dcterms:modified>
</cp:coreProperties>
</file>