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E23" i="1"/>
  <c r="F23" i="1" s="1"/>
  <c r="F22" i="1"/>
  <c r="E22" i="1"/>
  <c r="E21" i="1"/>
  <c r="F21" i="1" s="1"/>
  <c r="F20" i="1"/>
  <c r="E20" i="1"/>
  <c r="F19" i="1"/>
  <c r="F18" i="1"/>
  <c r="E18" i="1"/>
  <c r="E82" i="1" s="1"/>
  <c r="F17" i="1"/>
  <c r="D17" i="1"/>
  <c r="F16" i="1"/>
  <c r="F15" i="1"/>
  <c r="D15" i="1"/>
  <c r="D82" i="1" s="1"/>
  <c r="H85" i="1" s="1"/>
  <c r="F14" i="1"/>
  <c r="F13" i="1"/>
  <c r="F12" i="1"/>
</calcChain>
</file>

<file path=xl/sharedStrings.xml><?xml version="1.0" encoding="utf-8"?>
<sst xmlns="http://schemas.openxmlformats.org/spreadsheetml/2006/main" count="92" uniqueCount="91">
  <si>
    <t>HOSPITAL JOSE MARIA CABRAL Y BAEZ</t>
  </si>
  <si>
    <t>BALANZA DE COMPROBACION</t>
  </si>
  <si>
    <t xml:space="preserve">EESS : </t>
  </si>
  <si>
    <t>BALANCE INICIAL</t>
  </si>
  <si>
    <t>CUENTA</t>
  </si>
  <si>
    <t>CONCEPTO</t>
  </si>
  <si>
    <t>DEBITO</t>
  </si>
  <si>
    <t>CREDITO</t>
  </si>
  <si>
    <t>BALANCE</t>
  </si>
  <si>
    <t xml:space="preserve">VENTAS DE SERVICIOS (FONDOS SENASA) </t>
  </si>
  <si>
    <t> FONDO OPERATIVO # 314-0000385</t>
  </si>
  <si>
    <t>CIMBIOCLI (Investigacion clinica)</t>
  </si>
  <si>
    <t>Inventario</t>
  </si>
  <si>
    <t>Activos Diversos</t>
  </si>
  <si>
    <t>Cuentas por Cobrar</t>
  </si>
  <si>
    <t>Cuentas por Pagar</t>
  </si>
  <si>
    <t>Otas Cuentas por pagar a corto plazo</t>
  </si>
  <si>
    <t>Beneficios a empleados a corto plazo</t>
  </si>
  <si>
    <t>Impuestos Por Pagar</t>
  </si>
  <si>
    <t>Capital</t>
  </si>
  <si>
    <t>Ingresos</t>
  </si>
  <si>
    <t>Sueldos</t>
  </si>
  <si>
    <t>Comisiones y Gastos Bancarios</t>
  </si>
  <si>
    <t>telefono local</t>
  </si>
  <si>
    <t>Impresión y Encuadernación</t>
  </si>
  <si>
    <t>Mantenimiento y reparación de equipos sanitarios y de laboratorio</t>
  </si>
  <si>
    <t>Servicios de Mant. Reparacion, desmonte e instalacion</t>
  </si>
  <si>
    <t>Otros servicios de mantenimiento y reparacion de maquinaria y equipos, no identificados anteriormente</t>
  </si>
  <si>
    <t>Otros servicios técnicos profesionales</t>
  </si>
  <si>
    <t>Alimentos y Productos Agroforestales</t>
  </si>
  <si>
    <t>Productos de Papel, Carton e Impresos</t>
  </si>
  <si>
    <t>Productos químicos y conexos</t>
  </si>
  <si>
    <t>Articulos Plasticos</t>
  </si>
  <si>
    <t>Material de Limpieza</t>
  </si>
  <si>
    <t>Productos Medicinales</t>
  </si>
  <si>
    <t>Útiles de escritorio, oficina e informática </t>
  </si>
  <si>
    <t>Útiles menores médico quirurgicos Y De laboratorio</t>
  </si>
  <si>
    <t>Productos de Minerales, Metálicos y No Metálicos</t>
  </si>
  <si>
    <t>Repuestos y accesorios menores</t>
  </si>
  <si>
    <t>Muebles, de alojamiento</t>
  </si>
  <si>
    <t>Muebles, equipos de oficina y estantería</t>
  </si>
  <si>
    <t>Máquinas-herramientas</t>
  </si>
  <si>
    <t>Utiles de cocina y comedor</t>
  </si>
  <si>
    <t>Equipo Medico y de Laboratorio</t>
  </si>
  <si>
    <t>Instrumental médico y de laboratorio</t>
  </si>
  <si>
    <t>Sistema y Equipos de Climatizacion</t>
  </si>
  <si>
    <t>Equipo de tecnologia de la informacion y comunicación</t>
  </si>
  <si>
    <t>Productos y Utiles Varios</t>
  </si>
  <si>
    <t>Base de datos</t>
  </si>
  <si>
    <t>Programas de informática</t>
  </si>
  <si>
    <t>Productos Electricos</t>
  </si>
  <si>
    <t/>
  </si>
  <si>
    <t>TOTAL</t>
  </si>
  <si>
    <t>Preparado por: Lic. Yeniffer Castillo</t>
  </si>
  <si>
    <t>Revisado por: Lic. Adriano Ureña</t>
  </si>
  <si>
    <t xml:space="preserve">                    Enc. Interina depto. de  Contabilidad                         </t>
  </si>
  <si>
    <t>Adm. General</t>
  </si>
  <si>
    <t xml:space="preserve">                  H.R.U.J.M.C.B.                       </t>
  </si>
  <si>
    <t xml:space="preserve">   H.R.U.J.M.B.</t>
  </si>
  <si>
    <t>Aprobado por: Dr. Jose Luis Bautista</t>
  </si>
  <si>
    <t>Director General</t>
  </si>
  <si>
    <t xml:space="preserve">H.R.U.J.M.C.YB.         </t>
  </si>
  <si>
    <t>Año : 2026</t>
  </si>
  <si>
    <t>Compensaciones Especiales</t>
  </si>
  <si>
    <r>
      <rPr>
        <sz val="10"/>
        <color indexed="8"/>
        <rFont val="Times New Roman"/>
        <family val="3"/>
        <charset val="134"/>
      </rPr>
      <t>Sueldo</t>
    </r>
    <r>
      <rPr>
        <sz val="10"/>
        <color indexed="8"/>
        <rFont val="Calibri"/>
        <family val="2"/>
        <charset val="134"/>
      </rPr>
      <t xml:space="preserve"> </t>
    </r>
    <r>
      <rPr>
        <sz val="10"/>
        <color indexed="8"/>
        <rFont val="Times New Roman"/>
        <family val="3"/>
        <charset val="134"/>
      </rPr>
      <t>Personal</t>
    </r>
    <r>
      <rPr>
        <sz val="10"/>
        <color indexed="8"/>
        <rFont val="Calibri"/>
        <family val="2"/>
        <charset val="134"/>
      </rPr>
      <t xml:space="preserve"> </t>
    </r>
    <r>
      <rPr>
        <sz val="10"/>
        <color indexed="8"/>
        <rFont val="Times New Roman"/>
        <family val="3"/>
        <charset val="134"/>
      </rPr>
      <t>Temporero</t>
    </r>
  </si>
  <si>
    <t xml:space="preserve">Incentivo por rendimiento Individual </t>
  </si>
  <si>
    <t>Prestación laboral por desvinculación</t>
  </si>
  <si>
    <t>Sueldo Anual No. 13</t>
  </si>
  <si>
    <t xml:space="preserve">Viaticos </t>
  </si>
  <si>
    <t>Alquileres y Rentas</t>
  </si>
  <si>
    <t>Transporte y Almacenaje</t>
  </si>
  <si>
    <t>Seguros de Bienes Muebles</t>
  </si>
  <si>
    <t>Mantenimiento y reparación de equipos de transporte, trac. y elev.</t>
  </si>
  <si>
    <t>Mantenimiento y reparación de equipo de oficina y muebles</t>
  </si>
  <si>
    <t>Mantenimiento, reparacion, servicios de pintura y sus derivados</t>
  </si>
  <si>
    <t>Mantenimiento y rep. de equipo de tecnologia e informatica</t>
  </si>
  <si>
    <t xml:space="preserve">Mant. Y reparacion de equipos industriales y produccion </t>
  </si>
  <si>
    <t xml:space="preserve">Fumigacion </t>
  </si>
  <si>
    <t>Servicios jurídicos</t>
  </si>
  <si>
    <t>Limpieza E Higiene</t>
  </si>
  <si>
    <t xml:space="preserve">Servicios de alimentación </t>
  </si>
  <si>
    <t>Productos de artes gráficas</t>
  </si>
  <si>
    <t>Impuestos</t>
  </si>
  <si>
    <t xml:space="preserve">Textiles y Vestuarios </t>
  </si>
  <si>
    <t>Combustibles y Lubricantes</t>
  </si>
  <si>
    <t>Productos de cemento</t>
  </si>
  <si>
    <t>Llantas y neumáticos</t>
  </si>
  <si>
    <t>Productos de vidrio</t>
  </si>
  <si>
    <t>Ayudas y donaciones a personas</t>
  </si>
  <si>
    <t xml:space="preserve"> Desde : 01 de Febrero Hasta : 28 de Febrero</t>
  </si>
  <si>
    <t>Publicidad y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</si>
</sst>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_ "/>
    <numFmt numFmtId="165" formatCode="_-* #,##0.00\ _€_-;\-* #,##0.00\ _€_-;_-* &quot;-&quot;??\ _€_-;_-@_-"/>
    <numFmt numFmtId="166" formatCode="_-* #,##0.00_-;\-* #,##0.00_-;_-* &quot;-&quot;??_-;_-@_-"/>
    <numFmt numFmtId="167" formatCode="#,##0.00;[Red]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10"/>
      <color rgb="FF000000"/>
      <name val="Times New Roman"/>
      <family val="3"/>
      <charset val="134"/>
    </font>
    <font>
      <sz val="10"/>
      <color rgb="FF000000"/>
      <name val="Calibri"/>
      <family val="3"/>
      <charset val="134"/>
    </font>
    <font>
      <sz val="10"/>
      <name val="Calibri"/>
      <family val="2"/>
    </font>
    <font>
      <sz val="9"/>
      <name val="Segoe UI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000000"/>
      <name val="Segoe UI"/>
      <family val="2"/>
    </font>
    <font>
      <b/>
      <sz val="8"/>
      <color rgb="FF000000"/>
      <name val="Segoe UI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3"/>
      <charset val="134"/>
    </font>
    <font>
      <sz val="10"/>
      <color indexed="8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</fills>
  <borders count="7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1" xfId="0" applyFont="1" applyFill="1" applyBorder="1"/>
    <xf numFmtId="0" fontId="7" fillId="2" borderId="2" xfId="0" applyNumberFormat="1" applyFont="1" applyFill="1" applyBorder="1" applyAlignment="1">
      <alignment vertical="top" wrapText="1" readingOrder="1"/>
    </xf>
    <xf numFmtId="43" fontId="1" fillId="0" borderId="0" xfId="1" applyFont="1" applyFill="1"/>
    <xf numFmtId="43" fontId="8" fillId="0" borderId="0" xfId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43" fontId="11" fillId="0" borderId="0" xfId="1" applyFont="1" applyFill="1" applyBorder="1"/>
    <xf numFmtId="3" fontId="0" fillId="0" borderId="0" xfId="0" applyNumberFormat="1"/>
    <xf numFmtId="43" fontId="1" fillId="0" borderId="0" xfId="1" applyFont="1" applyFill="1" applyBorder="1"/>
    <xf numFmtId="0" fontId="12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164" fontId="9" fillId="0" borderId="0" xfId="0" applyNumberFormat="1" applyFont="1" applyFill="1" applyBorder="1" applyAlignment="1">
      <alignment horizontal="left" vertical="top"/>
    </xf>
    <xf numFmtId="3" fontId="0" fillId="0" borderId="0" xfId="0" applyNumberFormat="1" applyFill="1"/>
    <xf numFmtId="43" fontId="0" fillId="0" borderId="0" xfId="0" applyNumberFormat="1"/>
    <xf numFmtId="43" fontId="1" fillId="0" borderId="0" xfId="1" applyFont="1"/>
    <xf numFmtId="4" fontId="0" fillId="0" borderId="0" xfId="0" applyNumberFormat="1"/>
    <xf numFmtId="165" fontId="0" fillId="0" borderId="0" xfId="0" applyNumberFormat="1"/>
    <xf numFmtId="43" fontId="13" fillId="0" borderId="0" xfId="1" applyFont="1"/>
    <xf numFmtId="43" fontId="2" fillId="0" borderId="0" xfId="0" applyNumberFormat="1" applyFont="1"/>
    <xf numFmtId="0" fontId="8" fillId="0" borderId="0" xfId="0" applyNumberFormat="1" applyFont="1" applyFill="1" applyBorder="1" applyAlignment="1">
      <alignment vertical="top" wrapText="1" readingOrder="1"/>
    </xf>
    <xf numFmtId="43" fontId="8" fillId="0" borderId="0" xfId="1" applyFont="1" applyFill="1" applyBorder="1" applyAlignment="1">
      <alignment horizontal="right" wrapText="1" readingOrder="1"/>
    </xf>
    <xf numFmtId="0" fontId="10" fillId="0" borderId="0" xfId="0" applyFont="1" applyFill="1" applyBorder="1" applyAlignment="1">
      <alignment horizontal="left" vertical="top"/>
    </xf>
    <xf numFmtId="167" fontId="15" fillId="0" borderId="0" xfId="2" applyNumberFormat="1" applyFont="1" applyFill="1" applyBorder="1" applyAlignment="1">
      <alignment vertical="top"/>
    </xf>
    <xf numFmtId="43" fontId="8" fillId="0" borderId="0" xfId="1" applyFont="1" applyFill="1" applyBorder="1" applyAlignment="1">
      <alignment wrapText="1" readingOrder="1"/>
    </xf>
    <xf numFmtId="0" fontId="16" fillId="3" borderId="5" xfId="0" applyNumberFormat="1" applyFont="1" applyFill="1" applyBorder="1" applyAlignment="1">
      <alignment vertical="top" wrapText="1" readingOrder="1"/>
    </xf>
    <xf numFmtId="0" fontId="17" fillId="3" borderId="5" xfId="0" applyNumberFormat="1" applyFont="1" applyFill="1" applyBorder="1" applyAlignment="1">
      <alignment horizontal="right" vertical="top" wrapText="1" readingOrder="1"/>
    </xf>
    <xf numFmtId="43" fontId="17" fillId="3" borderId="6" xfId="1" applyFont="1" applyFill="1" applyBorder="1" applyAlignment="1">
      <alignment horizontal="right" vertical="top" wrapText="1" readingOrder="1"/>
    </xf>
    <xf numFmtId="3" fontId="11" fillId="0" borderId="0" xfId="0" applyNumberFormat="1" applyFont="1" applyFill="1" applyBorder="1"/>
    <xf numFmtId="166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7" fillId="2" borderId="3" xfId="0" applyNumberFormat="1" applyFont="1" applyFill="1" applyBorder="1" applyAlignment="1">
      <alignment horizontal="center" vertical="top" wrapText="1" readingOrder="1"/>
    </xf>
    <xf numFmtId="0" fontId="7" fillId="2" borderId="4" xfId="0" applyNumberFormat="1" applyFont="1" applyFill="1" applyBorder="1" applyAlignment="1">
      <alignment horizontal="center" vertical="top" wrapText="1" readingOrder="1"/>
    </xf>
    <xf numFmtId="0" fontId="2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2</xdr:col>
      <xdr:colOff>542925</xdr:colOff>
      <xdr:row>5</xdr:row>
      <xdr:rowOff>76200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600"/>
          <a:ext cx="2686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NIFFER%20CASTILLO\ESTADOS%20FINANCIEROS%202026\ESTADO%20FINANCIERO%20FEBRERO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 "/>
      <sheetName val="ESF SNS"/>
      <sheetName val="ERF SRS"/>
      <sheetName val="Efectivo"/>
      <sheetName val="Cuenta por Cobrar"/>
      <sheetName val="Inventario"/>
      <sheetName val="CXP Corto plazo"/>
      <sheetName val="Retenciones y Acum."/>
      <sheetName val="Benef. Empl x p Corto Plazo"/>
      <sheetName val="Patrimonio"/>
      <sheetName val="Ingresos"/>
      <sheetName val="Total Gasto"/>
    </sheetNames>
    <sheetDataSet>
      <sheetData sheetId="0"/>
      <sheetData sheetId="1">
        <row r="60">
          <cell r="F60">
            <v>242111255.28</v>
          </cell>
        </row>
      </sheetData>
      <sheetData sheetId="2"/>
      <sheetData sheetId="3"/>
      <sheetData sheetId="4">
        <row r="16">
          <cell r="B16">
            <v>58525405.309999973</v>
          </cell>
        </row>
      </sheetData>
      <sheetData sheetId="5">
        <row r="13">
          <cell r="B13">
            <v>42774164.149999999</v>
          </cell>
        </row>
      </sheetData>
      <sheetData sheetId="6">
        <row r="12">
          <cell r="B12">
            <v>5602719.9900000002</v>
          </cell>
        </row>
      </sheetData>
      <sheetData sheetId="7">
        <row r="12">
          <cell r="B12">
            <v>450612.04000000004</v>
          </cell>
        </row>
      </sheetData>
      <sheetData sheetId="8">
        <row r="13">
          <cell r="B13">
            <v>26081802.780000001</v>
          </cell>
        </row>
      </sheetData>
      <sheetData sheetId="9"/>
      <sheetData sheetId="10">
        <row r="28">
          <cell r="B28">
            <v>20678467.550000001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workbookViewId="0">
      <selection activeCell="I7" sqref="I7"/>
    </sheetView>
  </sheetViews>
  <sheetFormatPr baseColWidth="10" defaultRowHeight="15"/>
  <cols>
    <col min="1" max="1" width="15.42578125" customWidth="1"/>
    <col min="2" max="2" width="18.7109375" customWidth="1"/>
    <col min="3" max="3" width="60" customWidth="1"/>
    <col min="4" max="4" width="16.5703125" customWidth="1"/>
    <col min="5" max="5" width="16.85546875" customWidth="1"/>
    <col min="6" max="6" width="15.7109375" customWidth="1"/>
    <col min="7" max="7" width="11.85546875" bestFit="1" customWidth="1"/>
    <col min="8" max="8" width="24.85546875" customWidth="1"/>
    <col min="9" max="9" width="19.28515625" customWidth="1"/>
    <col min="10" max="12" width="14.85546875" bestFit="1" customWidth="1"/>
    <col min="257" max="257" width="15.42578125" customWidth="1"/>
    <col min="258" max="258" width="18.7109375" customWidth="1"/>
    <col min="259" max="259" width="60" customWidth="1"/>
    <col min="260" max="260" width="16.5703125" customWidth="1"/>
    <col min="261" max="261" width="16.85546875" customWidth="1"/>
    <col min="262" max="262" width="15.7109375" customWidth="1"/>
    <col min="263" max="263" width="11.85546875" bestFit="1" customWidth="1"/>
    <col min="264" max="264" width="24.85546875" customWidth="1"/>
    <col min="265" max="265" width="19.28515625" customWidth="1"/>
    <col min="266" max="268" width="14.85546875" bestFit="1" customWidth="1"/>
    <col min="513" max="513" width="15.42578125" customWidth="1"/>
    <col min="514" max="514" width="18.7109375" customWidth="1"/>
    <col min="515" max="515" width="60" customWidth="1"/>
    <col min="516" max="516" width="16.5703125" customWidth="1"/>
    <col min="517" max="517" width="16.85546875" customWidth="1"/>
    <col min="518" max="518" width="15.7109375" customWidth="1"/>
    <col min="519" max="519" width="11.85546875" bestFit="1" customWidth="1"/>
    <col min="520" max="520" width="24.85546875" customWidth="1"/>
    <col min="521" max="521" width="19.28515625" customWidth="1"/>
    <col min="522" max="524" width="14.85546875" bestFit="1" customWidth="1"/>
    <col min="769" max="769" width="15.42578125" customWidth="1"/>
    <col min="770" max="770" width="18.7109375" customWidth="1"/>
    <col min="771" max="771" width="60" customWidth="1"/>
    <col min="772" max="772" width="16.5703125" customWidth="1"/>
    <col min="773" max="773" width="16.85546875" customWidth="1"/>
    <col min="774" max="774" width="15.7109375" customWidth="1"/>
    <col min="775" max="775" width="11.85546875" bestFit="1" customWidth="1"/>
    <col min="776" max="776" width="24.85546875" customWidth="1"/>
    <col min="777" max="777" width="19.28515625" customWidth="1"/>
    <col min="778" max="780" width="14.85546875" bestFit="1" customWidth="1"/>
    <col min="1025" max="1025" width="15.42578125" customWidth="1"/>
    <col min="1026" max="1026" width="18.7109375" customWidth="1"/>
    <col min="1027" max="1027" width="60" customWidth="1"/>
    <col min="1028" max="1028" width="16.5703125" customWidth="1"/>
    <col min="1029" max="1029" width="16.85546875" customWidth="1"/>
    <col min="1030" max="1030" width="15.7109375" customWidth="1"/>
    <col min="1031" max="1031" width="11.85546875" bestFit="1" customWidth="1"/>
    <col min="1032" max="1032" width="24.85546875" customWidth="1"/>
    <col min="1033" max="1033" width="19.28515625" customWidth="1"/>
    <col min="1034" max="1036" width="14.85546875" bestFit="1" customWidth="1"/>
    <col min="1281" max="1281" width="15.42578125" customWidth="1"/>
    <col min="1282" max="1282" width="18.7109375" customWidth="1"/>
    <col min="1283" max="1283" width="60" customWidth="1"/>
    <col min="1284" max="1284" width="16.5703125" customWidth="1"/>
    <col min="1285" max="1285" width="16.85546875" customWidth="1"/>
    <col min="1286" max="1286" width="15.7109375" customWidth="1"/>
    <col min="1287" max="1287" width="11.85546875" bestFit="1" customWidth="1"/>
    <col min="1288" max="1288" width="24.85546875" customWidth="1"/>
    <col min="1289" max="1289" width="19.28515625" customWidth="1"/>
    <col min="1290" max="1292" width="14.85546875" bestFit="1" customWidth="1"/>
    <col min="1537" max="1537" width="15.42578125" customWidth="1"/>
    <col min="1538" max="1538" width="18.7109375" customWidth="1"/>
    <col min="1539" max="1539" width="60" customWidth="1"/>
    <col min="1540" max="1540" width="16.5703125" customWidth="1"/>
    <col min="1541" max="1541" width="16.85546875" customWidth="1"/>
    <col min="1542" max="1542" width="15.7109375" customWidth="1"/>
    <col min="1543" max="1543" width="11.85546875" bestFit="1" customWidth="1"/>
    <col min="1544" max="1544" width="24.85546875" customWidth="1"/>
    <col min="1545" max="1545" width="19.28515625" customWidth="1"/>
    <col min="1546" max="1548" width="14.85546875" bestFit="1" customWidth="1"/>
    <col min="1793" max="1793" width="15.42578125" customWidth="1"/>
    <col min="1794" max="1794" width="18.7109375" customWidth="1"/>
    <col min="1795" max="1795" width="60" customWidth="1"/>
    <col min="1796" max="1796" width="16.5703125" customWidth="1"/>
    <col min="1797" max="1797" width="16.85546875" customWidth="1"/>
    <col min="1798" max="1798" width="15.7109375" customWidth="1"/>
    <col min="1799" max="1799" width="11.85546875" bestFit="1" customWidth="1"/>
    <col min="1800" max="1800" width="24.85546875" customWidth="1"/>
    <col min="1801" max="1801" width="19.28515625" customWidth="1"/>
    <col min="1802" max="1804" width="14.85546875" bestFit="1" customWidth="1"/>
    <col min="2049" max="2049" width="15.42578125" customWidth="1"/>
    <col min="2050" max="2050" width="18.7109375" customWidth="1"/>
    <col min="2051" max="2051" width="60" customWidth="1"/>
    <col min="2052" max="2052" width="16.5703125" customWidth="1"/>
    <col min="2053" max="2053" width="16.85546875" customWidth="1"/>
    <col min="2054" max="2054" width="15.7109375" customWidth="1"/>
    <col min="2055" max="2055" width="11.85546875" bestFit="1" customWidth="1"/>
    <col min="2056" max="2056" width="24.85546875" customWidth="1"/>
    <col min="2057" max="2057" width="19.28515625" customWidth="1"/>
    <col min="2058" max="2060" width="14.85546875" bestFit="1" customWidth="1"/>
    <col min="2305" max="2305" width="15.42578125" customWidth="1"/>
    <col min="2306" max="2306" width="18.7109375" customWidth="1"/>
    <col min="2307" max="2307" width="60" customWidth="1"/>
    <col min="2308" max="2308" width="16.5703125" customWidth="1"/>
    <col min="2309" max="2309" width="16.85546875" customWidth="1"/>
    <col min="2310" max="2310" width="15.7109375" customWidth="1"/>
    <col min="2311" max="2311" width="11.85546875" bestFit="1" customWidth="1"/>
    <col min="2312" max="2312" width="24.85546875" customWidth="1"/>
    <col min="2313" max="2313" width="19.28515625" customWidth="1"/>
    <col min="2314" max="2316" width="14.85546875" bestFit="1" customWidth="1"/>
    <col min="2561" max="2561" width="15.42578125" customWidth="1"/>
    <col min="2562" max="2562" width="18.7109375" customWidth="1"/>
    <col min="2563" max="2563" width="60" customWidth="1"/>
    <col min="2564" max="2564" width="16.5703125" customWidth="1"/>
    <col min="2565" max="2565" width="16.85546875" customWidth="1"/>
    <col min="2566" max="2566" width="15.7109375" customWidth="1"/>
    <col min="2567" max="2567" width="11.85546875" bestFit="1" customWidth="1"/>
    <col min="2568" max="2568" width="24.85546875" customWidth="1"/>
    <col min="2569" max="2569" width="19.28515625" customWidth="1"/>
    <col min="2570" max="2572" width="14.85546875" bestFit="1" customWidth="1"/>
    <col min="2817" max="2817" width="15.42578125" customWidth="1"/>
    <col min="2818" max="2818" width="18.7109375" customWidth="1"/>
    <col min="2819" max="2819" width="60" customWidth="1"/>
    <col min="2820" max="2820" width="16.5703125" customWidth="1"/>
    <col min="2821" max="2821" width="16.85546875" customWidth="1"/>
    <col min="2822" max="2822" width="15.7109375" customWidth="1"/>
    <col min="2823" max="2823" width="11.85546875" bestFit="1" customWidth="1"/>
    <col min="2824" max="2824" width="24.85546875" customWidth="1"/>
    <col min="2825" max="2825" width="19.28515625" customWidth="1"/>
    <col min="2826" max="2828" width="14.85546875" bestFit="1" customWidth="1"/>
    <col min="3073" max="3073" width="15.42578125" customWidth="1"/>
    <col min="3074" max="3074" width="18.7109375" customWidth="1"/>
    <col min="3075" max="3075" width="60" customWidth="1"/>
    <col min="3076" max="3076" width="16.5703125" customWidth="1"/>
    <col min="3077" max="3077" width="16.85546875" customWidth="1"/>
    <col min="3078" max="3078" width="15.7109375" customWidth="1"/>
    <col min="3079" max="3079" width="11.85546875" bestFit="1" customWidth="1"/>
    <col min="3080" max="3080" width="24.85546875" customWidth="1"/>
    <col min="3081" max="3081" width="19.28515625" customWidth="1"/>
    <col min="3082" max="3084" width="14.85546875" bestFit="1" customWidth="1"/>
    <col min="3329" max="3329" width="15.42578125" customWidth="1"/>
    <col min="3330" max="3330" width="18.7109375" customWidth="1"/>
    <col min="3331" max="3331" width="60" customWidth="1"/>
    <col min="3332" max="3332" width="16.5703125" customWidth="1"/>
    <col min="3333" max="3333" width="16.85546875" customWidth="1"/>
    <col min="3334" max="3334" width="15.7109375" customWidth="1"/>
    <col min="3335" max="3335" width="11.85546875" bestFit="1" customWidth="1"/>
    <col min="3336" max="3336" width="24.85546875" customWidth="1"/>
    <col min="3337" max="3337" width="19.28515625" customWidth="1"/>
    <col min="3338" max="3340" width="14.85546875" bestFit="1" customWidth="1"/>
    <col min="3585" max="3585" width="15.42578125" customWidth="1"/>
    <col min="3586" max="3586" width="18.7109375" customWidth="1"/>
    <col min="3587" max="3587" width="60" customWidth="1"/>
    <col min="3588" max="3588" width="16.5703125" customWidth="1"/>
    <col min="3589" max="3589" width="16.85546875" customWidth="1"/>
    <col min="3590" max="3590" width="15.7109375" customWidth="1"/>
    <col min="3591" max="3591" width="11.85546875" bestFit="1" customWidth="1"/>
    <col min="3592" max="3592" width="24.85546875" customWidth="1"/>
    <col min="3593" max="3593" width="19.28515625" customWidth="1"/>
    <col min="3594" max="3596" width="14.85546875" bestFit="1" customWidth="1"/>
    <col min="3841" max="3841" width="15.42578125" customWidth="1"/>
    <col min="3842" max="3842" width="18.7109375" customWidth="1"/>
    <col min="3843" max="3843" width="60" customWidth="1"/>
    <col min="3844" max="3844" width="16.5703125" customWidth="1"/>
    <col min="3845" max="3845" width="16.85546875" customWidth="1"/>
    <col min="3846" max="3846" width="15.7109375" customWidth="1"/>
    <col min="3847" max="3847" width="11.85546875" bestFit="1" customWidth="1"/>
    <col min="3848" max="3848" width="24.85546875" customWidth="1"/>
    <col min="3849" max="3849" width="19.28515625" customWidth="1"/>
    <col min="3850" max="3852" width="14.85546875" bestFit="1" customWidth="1"/>
    <col min="4097" max="4097" width="15.42578125" customWidth="1"/>
    <col min="4098" max="4098" width="18.7109375" customWidth="1"/>
    <col min="4099" max="4099" width="60" customWidth="1"/>
    <col min="4100" max="4100" width="16.5703125" customWidth="1"/>
    <col min="4101" max="4101" width="16.85546875" customWidth="1"/>
    <col min="4102" max="4102" width="15.7109375" customWidth="1"/>
    <col min="4103" max="4103" width="11.85546875" bestFit="1" customWidth="1"/>
    <col min="4104" max="4104" width="24.85546875" customWidth="1"/>
    <col min="4105" max="4105" width="19.28515625" customWidth="1"/>
    <col min="4106" max="4108" width="14.85546875" bestFit="1" customWidth="1"/>
    <col min="4353" max="4353" width="15.42578125" customWidth="1"/>
    <col min="4354" max="4354" width="18.7109375" customWidth="1"/>
    <col min="4355" max="4355" width="60" customWidth="1"/>
    <col min="4356" max="4356" width="16.5703125" customWidth="1"/>
    <col min="4357" max="4357" width="16.85546875" customWidth="1"/>
    <col min="4358" max="4358" width="15.7109375" customWidth="1"/>
    <col min="4359" max="4359" width="11.85546875" bestFit="1" customWidth="1"/>
    <col min="4360" max="4360" width="24.85546875" customWidth="1"/>
    <col min="4361" max="4361" width="19.28515625" customWidth="1"/>
    <col min="4362" max="4364" width="14.85546875" bestFit="1" customWidth="1"/>
    <col min="4609" max="4609" width="15.42578125" customWidth="1"/>
    <col min="4610" max="4610" width="18.7109375" customWidth="1"/>
    <col min="4611" max="4611" width="60" customWidth="1"/>
    <col min="4612" max="4612" width="16.5703125" customWidth="1"/>
    <col min="4613" max="4613" width="16.85546875" customWidth="1"/>
    <col min="4614" max="4614" width="15.7109375" customWidth="1"/>
    <col min="4615" max="4615" width="11.85546875" bestFit="1" customWidth="1"/>
    <col min="4616" max="4616" width="24.85546875" customWidth="1"/>
    <col min="4617" max="4617" width="19.28515625" customWidth="1"/>
    <col min="4618" max="4620" width="14.85546875" bestFit="1" customWidth="1"/>
    <col min="4865" max="4865" width="15.42578125" customWidth="1"/>
    <col min="4866" max="4866" width="18.7109375" customWidth="1"/>
    <col min="4867" max="4867" width="60" customWidth="1"/>
    <col min="4868" max="4868" width="16.5703125" customWidth="1"/>
    <col min="4869" max="4869" width="16.85546875" customWidth="1"/>
    <col min="4870" max="4870" width="15.7109375" customWidth="1"/>
    <col min="4871" max="4871" width="11.85546875" bestFit="1" customWidth="1"/>
    <col min="4872" max="4872" width="24.85546875" customWidth="1"/>
    <col min="4873" max="4873" width="19.28515625" customWidth="1"/>
    <col min="4874" max="4876" width="14.85546875" bestFit="1" customWidth="1"/>
    <col min="5121" max="5121" width="15.42578125" customWidth="1"/>
    <col min="5122" max="5122" width="18.7109375" customWidth="1"/>
    <col min="5123" max="5123" width="60" customWidth="1"/>
    <col min="5124" max="5124" width="16.5703125" customWidth="1"/>
    <col min="5125" max="5125" width="16.85546875" customWidth="1"/>
    <col min="5126" max="5126" width="15.7109375" customWidth="1"/>
    <col min="5127" max="5127" width="11.85546875" bestFit="1" customWidth="1"/>
    <col min="5128" max="5128" width="24.85546875" customWidth="1"/>
    <col min="5129" max="5129" width="19.28515625" customWidth="1"/>
    <col min="5130" max="5132" width="14.85546875" bestFit="1" customWidth="1"/>
    <col min="5377" max="5377" width="15.42578125" customWidth="1"/>
    <col min="5378" max="5378" width="18.7109375" customWidth="1"/>
    <col min="5379" max="5379" width="60" customWidth="1"/>
    <col min="5380" max="5380" width="16.5703125" customWidth="1"/>
    <col min="5381" max="5381" width="16.85546875" customWidth="1"/>
    <col min="5382" max="5382" width="15.7109375" customWidth="1"/>
    <col min="5383" max="5383" width="11.85546875" bestFit="1" customWidth="1"/>
    <col min="5384" max="5384" width="24.85546875" customWidth="1"/>
    <col min="5385" max="5385" width="19.28515625" customWidth="1"/>
    <col min="5386" max="5388" width="14.85546875" bestFit="1" customWidth="1"/>
    <col min="5633" max="5633" width="15.42578125" customWidth="1"/>
    <col min="5634" max="5634" width="18.7109375" customWidth="1"/>
    <col min="5635" max="5635" width="60" customWidth="1"/>
    <col min="5636" max="5636" width="16.5703125" customWidth="1"/>
    <col min="5637" max="5637" width="16.85546875" customWidth="1"/>
    <col min="5638" max="5638" width="15.7109375" customWidth="1"/>
    <col min="5639" max="5639" width="11.85546875" bestFit="1" customWidth="1"/>
    <col min="5640" max="5640" width="24.85546875" customWidth="1"/>
    <col min="5641" max="5641" width="19.28515625" customWidth="1"/>
    <col min="5642" max="5644" width="14.85546875" bestFit="1" customWidth="1"/>
    <col min="5889" max="5889" width="15.42578125" customWidth="1"/>
    <col min="5890" max="5890" width="18.7109375" customWidth="1"/>
    <col min="5891" max="5891" width="60" customWidth="1"/>
    <col min="5892" max="5892" width="16.5703125" customWidth="1"/>
    <col min="5893" max="5893" width="16.85546875" customWidth="1"/>
    <col min="5894" max="5894" width="15.7109375" customWidth="1"/>
    <col min="5895" max="5895" width="11.85546875" bestFit="1" customWidth="1"/>
    <col min="5896" max="5896" width="24.85546875" customWidth="1"/>
    <col min="5897" max="5897" width="19.28515625" customWidth="1"/>
    <col min="5898" max="5900" width="14.85546875" bestFit="1" customWidth="1"/>
    <col min="6145" max="6145" width="15.42578125" customWidth="1"/>
    <col min="6146" max="6146" width="18.7109375" customWidth="1"/>
    <col min="6147" max="6147" width="60" customWidth="1"/>
    <col min="6148" max="6148" width="16.5703125" customWidth="1"/>
    <col min="6149" max="6149" width="16.85546875" customWidth="1"/>
    <col min="6150" max="6150" width="15.7109375" customWidth="1"/>
    <col min="6151" max="6151" width="11.85546875" bestFit="1" customWidth="1"/>
    <col min="6152" max="6152" width="24.85546875" customWidth="1"/>
    <col min="6153" max="6153" width="19.28515625" customWidth="1"/>
    <col min="6154" max="6156" width="14.85546875" bestFit="1" customWidth="1"/>
    <col min="6401" max="6401" width="15.42578125" customWidth="1"/>
    <col min="6402" max="6402" width="18.7109375" customWidth="1"/>
    <col min="6403" max="6403" width="60" customWidth="1"/>
    <col min="6404" max="6404" width="16.5703125" customWidth="1"/>
    <col min="6405" max="6405" width="16.85546875" customWidth="1"/>
    <col min="6406" max="6406" width="15.7109375" customWidth="1"/>
    <col min="6407" max="6407" width="11.85546875" bestFit="1" customWidth="1"/>
    <col min="6408" max="6408" width="24.85546875" customWidth="1"/>
    <col min="6409" max="6409" width="19.28515625" customWidth="1"/>
    <col min="6410" max="6412" width="14.85546875" bestFit="1" customWidth="1"/>
    <col min="6657" max="6657" width="15.42578125" customWidth="1"/>
    <col min="6658" max="6658" width="18.7109375" customWidth="1"/>
    <col min="6659" max="6659" width="60" customWidth="1"/>
    <col min="6660" max="6660" width="16.5703125" customWidth="1"/>
    <col min="6661" max="6661" width="16.85546875" customWidth="1"/>
    <col min="6662" max="6662" width="15.7109375" customWidth="1"/>
    <col min="6663" max="6663" width="11.85546875" bestFit="1" customWidth="1"/>
    <col min="6664" max="6664" width="24.85546875" customWidth="1"/>
    <col min="6665" max="6665" width="19.28515625" customWidth="1"/>
    <col min="6666" max="6668" width="14.85546875" bestFit="1" customWidth="1"/>
    <col min="6913" max="6913" width="15.42578125" customWidth="1"/>
    <col min="6914" max="6914" width="18.7109375" customWidth="1"/>
    <col min="6915" max="6915" width="60" customWidth="1"/>
    <col min="6916" max="6916" width="16.5703125" customWidth="1"/>
    <col min="6917" max="6917" width="16.85546875" customWidth="1"/>
    <col min="6918" max="6918" width="15.7109375" customWidth="1"/>
    <col min="6919" max="6919" width="11.85546875" bestFit="1" customWidth="1"/>
    <col min="6920" max="6920" width="24.85546875" customWidth="1"/>
    <col min="6921" max="6921" width="19.28515625" customWidth="1"/>
    <col min="6922" max="6924" width="14.85546875" bestFit="1" customWidth="1"/>
    <col min="7169" max="7169" width="15.42578125" customWidth="1"/>
    <col min="7170" max="7170" width="18.7109375" customWidth="1"/>
    <col min="7171" max="7171" width="60" customWidth="1"/>
    <col min="7172" max="7172" width="16.5703125" customWidth="1"/>
    <col min="7173" max="7173" width="16.85546875" customWidth="1"/>
    <col min="7174" max="7174" width="15.7109375" customWidth="1"/>
    <col min="7175" max="7175" width="11.85546875" bestFit="1" customWidth="1"/>
    <col min="7176" max="7176" width="24.85546875" customWidth="1"/>
    <col min="7177" max="7177" width="19.28515625" customWidth="1"/>
    <col min="7178" max="7180" width="14.85546875" bestFit="1" customWidth="1"/>
    <col min="7425" max="7425" width="15.42578125" customWidth="1"/>
    <col min="7426" max="7426" width="18.7109375" customWidth="1"/>
    <col min="7427" max="7427" width="60" customWidth="1"/>
    <col min="7428" max="7428" width="16.5703125" customWidth="1"/>
    <col min="7429" max="7429" width="16.85546875" customWidth="1"/>
    <col min="7430" max="7430" width="15.7109375" customWidth="1"/>
    <col min="7431" max="7431" width="11.85546875" bestFit="1" customWidth="1"/>
    <col min="7432" max="7432" width="24.85546875" customWidth="1"/>
    <col min="7433" max="7433" width="19.28515625" customWidth="1"/>
    <col min="7434" max="7436" width="14.85546875" bestFit="1" customWidth="1"/>
    <col min="7681" max="7681" width="15.42578125" customWidth="1"/>
    <col min="7682" max="7682" width="18.7109375" customWidth="1"/>
    <col min="7683" max="7683" width="60" customWidth="1"/>
    <col min="7684" max="7684" width="16.5703125" customWidth="1"/>
    <col min="7685" max="7685" width="16.85546875" customWidth="1"/>
    <col min="7686" max="7686" width="15.7109375" customWidth="1"/>
    <col min="7687" max="7687" width="11.85546875" bestFit="1" customWidth="1"/>
    <col min="7688" max="7688" width="24.85546875" customWidth="1"/>
    <col min="7689" max="7689" width="19.28515625" customWidth="1"/>
    <col min="7690" max="7692" width="14.85546875" bestFit="1" customWidth="1"/>
    <col min="7937" max="7937" width="15.42578125" customWidth="1"/>
    <col min="7938" max="7938" width="18.7109375" customWidth="1"/>
    <col min="7939" max="7939" width="60" customWidth="1"/>
    <col min="7940" max="7940" width="16.5703125" customWidth="1"/>
    <col min="7941" max="7941" width="16.85546875" customWidth="1"/>
    <col min="7942" max="7942" width="15.7109375" customWidth="1"/>
    <col min="7943" max="7943" width="11.85546875" bestFit="1" customWidth="1"/>
    <col min="7944" max="7944" width="24.85546875" customWidth="1"/>
    <col min="7945" max="7945" width="19.28515625" customWidth="1"/>
    <col min="7946" max="7948" width="14.85546875" bestFit="1" customWidth="1"/>
    <col min="8193" max="8193" width="15.42578125" customWidth="1"/>
    <col min="8194" max="8194" width="18.7109375" customWidth="1"/>
    <col min="8195" max="8195" width="60" customWidth="1"/>
    <col min="8196" max="8196" width="16.5703125" customWidth="1"/>
    <col min="8197" max="8197" width="16.85546875" customWidth="1"/>
    <col min="8198" max="8198" width="15.7109375" customWidth="1"/>
    <col min="8199" max="8199" width="11.85546875" bestFit="1" customWidth="1"/>
    <col min="8200" max="8200" width="24.85546875" customWidth="1"/>
    <col min="8201" max="8201" width="19.28515625" customWidth="1"/>
    <col min="8202" max="8204" width="14.85546875" bestFit="1" customWidth="1"/>
    <col min="8449" max="8449" width="15.42578125" customWidth="1"/>
    <col min="8450" max="8450" width="18.7109375" customWidth="1"/>
    <col min="8451" max="8451" width="60" customWidth="1"/>
    <col min="8452" max="8452" width="16.5703125" customWidth="1"/>
    <col min="8453" max="8453" width="16.85546875" customWidth="1"/>
    <col min="8454" max="8454" width="15.7109375" customWidth="1"/>
    <col min="8455" max="8455" width="11.85546875" bestFit="1" customWidth="1"/>
    <col min="8456" max="8456" width="24.85546875" customWidth="1"/>
    <col min="8457" max="8457" width="19.28515625" customWidth="1"/>
    <col min="8458" max="8460" width="14.85546875" bestFit="1" customWidth="1"/>
    <col min="8705" max="8705" width="15.42578125" customWidth="1"/>
    <col min="8706" max="8706" width="18.7109375" customWidth="1"/>
    <col min="8707" max="8707" width="60" customWidth="1"/>
    <col min="8708" max="8708" width="16.5703125" customWidth="1"/>
    <col min="8709" max="8709" width="16.85546875" customWidth="1"/>
    <col min="8710" max="8710" width="15.7109375" customWidth="1"/>
    <col min="8711" max="8711" width="11.85546875" bestFit="1" customWidth="1"/>
    <col min="8712" max="8712" width="24.85546875" customWidth="1"/>
    <col min="8713" max="8713" width="19.28515625" customWidth="1"/>
    <col min="8714" max="8716" width="14.85546875" bestFit="1" customWidth="1"/>
    <col min="8961" max="8961" width="15.42578125" customWidth="1"/>
    <col min="8962" max="8962" width="18.7109375" customWidth="1"/>
    <col min="8963" max="8963" width="60" customWidth="1"/>
    <col min="8964" max="8964" width="16.5703125" customWidth="1"/>
    <col min="8965" max="8965" width="16.85546875" customWidth="1"/>
    <col min="8966" max="8966" width="15.7109375" customWidth="1"/>
    <col min="8967" max="8967" width="11.85546875" bestFit="1" customWidth="1"/>
    <col min="8968" max="8968" width="24.85546875" customWidth="1"/>
    <col min="8969" max="8969" width="19.28515625" customWidth="1"/>
    <col min="8970" max="8972" width="14.85546875" bestFit="1" customWidth="1"/>
    <col min="9217" max="9217" width="15.42578125" customWidth="1"/>
    <col min="9218" max="9218" width="18.7109375" customWidth="1"/>
    <col min="9219" max="9219" width="60" customWidth="1"/>
    <col min="9220" max="9220" width="16.5703125" customWidth="1"/>
    <col min="9221" max="9221" width="16.85546875" customWidth="1"/>
    <col min="9222" max="9222" width="15.7109375" customWidth="1"/>
    <col min="9223" max="9223" width="11.85546875" bestFit="1" customWidth="1"/>
    <col min="9224" max="9224" width="24.85546875" customWidth="1"/>
    <col min="9225" max="9225" width="19.28515625" customWidth="1"/>
    <col min="9226" max="9228" width="14.85546875" bestFit="1" customWidth="1"/>
    <col min="9473" max="9473" width="15.42578125" customWidth="1"/>
    <col min="9474" max="9474" width="18.7109375" customWidth="1"/>
    <col min="9475" max="9475" width="60" customWidth="1"/>
    <col min="9476" max="9476" width="16.5703125" customWidth="1"/>
    <col min="9477" max="9477" width="16.85546875" customWidth="1"/>
    <col min="9478" max="9478" width="15.7109375" customWidth="1"/>
    <col min="9479" max="9479" width="11.85546875" bestFit="1" customWidth="1"/>
    <col min="9480" max="9480" width="24.85546875" customWidth="1"/>
    <col min="9481" max="9481" width="19.28515625" customWidth="1"/>
    <col min="9482" max="9484" width="14.85546875" bestFit="1" customWidth="1"/>
    <col min="9729" max="9729" width="15.42578125" customWidth="1"/>
    <col min="9730" max="9730" width="18.7109375" customWidth="1"/>
    <col min="9731" max="9731" width="60" customWidth="1"/>
    <col min="9732" max="9732" width="16.5703125" customWidth="1"/>
    <col min="9733" max="9733" width="16.85546875" customWidth="1"/>
    <col min="9734" max="9734" width="15.7109375" customWidth="1"/>
    <col min="9735" max="9735" width="11.85546875" bestFit="1" customWidth="1"/>
    <col min="9736" max="9736" width="24.85546875" customWidth="1"/>
    <col min="9737" max="9737" width="19.28515625" customWidth="1"/>
    <col min="9738" max="9740" width="14.85546875" bestFit="1" customWidth="1"/>
    <col min="9985" max="9985" width="15.42578125" customWidth="1"/>
    <col min="9986" max="9986" width="18.7109375" customWidth="1"/>
    <col min="9987" max="9987" width="60" customWidth="1"/>
    <col min="9988" max="9988" width="16.5703125" customWidth="1"/>
    <col min="9989" max="9989" width="16.85546875" customWidth="1"/>
    <col min="9990" max="9990" width="15.7109375" customWidth="1"/>
    <col min="9991" max="9991" width="11.85546875" bestFit="1" customWidth="1"/>
    <col min="9992" max="9992" width="24.85546875" customWidth="1"/>
    <col min="9993" max="9993" width="19.28515625" customWidth="1"/>
    <col min="9994" max="9996" width="14.85546875" bestFit="1" customWidth="1"/>
    <col min="10241" max="10241" width="15.42578125" customWidth="1"/>
    <col min="10242" max="10242" width="18.7109375" customWidth="1"/>
    <col min="10243" max="10243" width="60" customWidth="1"/>
    <col min="10244" max="10244" width="16.5703125" customWidth="1"/>
    <col min="10245" max="10245" width="16.85546875" customWidth="1"/>
    <col min="10246" max="10246" width="15.7109375" customWidth="1"/>
    <col min="10247" max="10247" width="11.85546875" bestFit="1" customWidth="1"/>
    <col min="10248" max="10248" width="24.85546875" customWidth="1"/>
    <col min="10249" max="10249" width="19.28515625" customWidth="1"/>
    <col min="10250" max="10252" width="14.85546875" bestFit="1" customWidth="1"/>
    <col min="10497" max="10497" width="15.42578125" customWidth="1"/>
    <col min="10498" max="10498" width="18.7109375" customWidth="1"/>
    <col min="10499" max="10499" width="60" customWidth="1"/>
    <col min="10500" max="10500" width="16.5703125" customWidth="1"/>
    <col min="10501" max="10501" width="16.85546875" customWidth="1"/>
    <col min="10502" max="10502" width="15.7109375" customWidth="1"/>
    <col min="10503" max="10503" width="11.85546875" bestFit="1" customWidth="1"/>
    <col min="10504" max="10504" width="24.85546875" customWidth="1"/>
    <col min="10505" max="10505" width="19.28515625" customWidth="1"/>
    <col min="10506" max="10508" width="14.85546875" bestFit="1" customWidth="1"/>
    <col min="10753" max="10753" width="15.42578125" customWidth="1"/>
    <col min="10754" max="10754" width="18.7109375" customWidth="1"/>
    <col min="10755" max="10755" width="60" customWidth="1"/>
    <col min="10756" max="10756" width="16.5703125" customWidth="1"/>
    <col min="10757" max="10757" width="16.85546875" customWidth="1"/>
    <col min="10758" max="10758" width="15.7109375" customWidth="1"/>
    <col min="10759" max="10759" width="11.85546875" bestFit="1" customWidth="1"/>
    <col min="10760" max="10760" width="24.85546875" customWidth="1"/>
    <col min="10761" max="10761" width="19.28515625" customWidth="1"/>
    <col min="10762" max="10764" width="14.85546875" bestFit="1" customWidth="1"/>
    <col min="11009" max="11009" width="15.42578125" customWidth="1"/>
    <col min="11010" max="11010" width="18.7109375" customWidth="1"/>
    <col min="11011" max="11011" width="60" customWidth="1"/>
    <col min="11012" max="11012" width="16.5703125" customWidth="1"/>
    <col min="11013" max="11013" width="16.85546875" customWidth="1"/>
    <col min="11014" max="11014" width="15.7109375" customWidth="1"/>
    <col min="11015" max="11015" width="11.85546875" bestFit="1" customWidth="1"/>
    <col min="11016" max="11016" width="24.85546875" customWidth="1"/>
    <col min="11017" max="11017" width="19.28515625" customWidth="1"/>
    <col min="11018" max="11020" width="14.85546875" bestFit="1" customWidth="1"/>
    <col min="11265" max="11265" width="15.42578125" customWidth="1"/>
    <col min="11266" max="11266" width="18.7109375" customWidth="1"/>
    <col min="11267" max="11267" width="60" customWidth="1"/>
    <col min="11268" max="11268" width="16.5703125" customWidth="1"/>
    <col min="11269" max="11269" width="16.85546875" customWidth="1"/>
    <col min="11270" max="11270" width="15.7109375" customWidth="1"/>
    <col min="11271" max="11271" width="11.85546875" bestFit="1" customWidth="1"/>
    <col min="11272" max="11272" width="24.85546875" customWidth="1"/>
    <col min="11273" max="11273" width="19.28515625" customWidth="1"/>
    <col min="11274" max="11276" width="14.85546875" bestFit="1" customWidth="1"/>
    <col min="11521" max="11521" width="15.42578125" customWidth="1"/>
    <col min="11522" max="11522" width="18.7109375" customWidth="1"/>
    <col min="11523" max="11523" width="60" customWidth="1"/>
    <col min="11524" max="11524" width="16.5703125" customWidth="1"/>
    <col min="11525" max="11525" width="16.85546875" customWidth="1"/>
    <col min="11526" max="11526" width="15.7109375" customWidth="1"/>
    <col min="11527" max="11527" width="11.85546875" bestFit="1" customWidth="1"/>
    <col min="11528" max="11528" width="24.85546875" customWidth="1"/>
    <col min="11529" max="11529" width="19.28515625" customWidth="1"/>
    <col min="11530" max="11532" width="14.85546875" bestFit="1" customWidth="1"/>
    <col min="11777" max="11777" width="15.42578125" customWidth="1"/>
    <col min="11778" max="11778" width="18.7109375" customWidth="1"/>
    <col min="11779" max="11779" width="60" customWidth="1"/>
    <col min="11780" max="11780" width="16.5703125" customWidth="1"/>
    <col min="11781" max="11781" width="16.85546875" customWidth="1"/>
    <col min="11782" max="11782" width="15.7109375" customWidth="1"/>
    <col min="11783" max="11783" width="11.85546875" bestFit="1" customWidth="1"/>
    <col min="11784" max="11784" width="24.85546875" customWidth="1"/>
    <col min="11785" max="11785" width="19.28515625" customWidth="1"/>
    <col min="11786" max="11788" width="14.85546875" bestFit="1" customWidth="1"/>
    <col min="12033" max="12033" width="15.42578125" customWidth="1"/>
    <col min="12034" max="12034" width="18.7109375" customWidth="1"/>
    <col min="12035" max="12035" width="60" customWidth="1"/>
    <col min="12036" max="12036" width="16.5703125" customWidth="1"/>
    <col min="12037" max="12037" width="16.85546875" customWidth="1"/>
    <col min="12038" max="12038" width="15.7109375" customWidth="1"/>
    <col min="12039" max="12039" width="11.85546875" bestFit="1" customWidth="1"/>
    <col min="12040" max="12040" width="24.85546875" customWidth="1"/>
    <col min="12041" max="12041" width="19.28515625" customWidth="1"/>
    <col min="12042" max="12044" width="14.85546875" bestFit="1" customWidth="1"/>
    <col min="12289" max="12289" width="15.42578125" customWidth="1"/>
    <col min="12290" max="12290" width="18.7109375" customWidth="1"/>
    <col min="12291" max="12291" width="60" customWidth="1"/>
    <col min="12292" max="12292" width="16.5703125" customWidth="1"/>
    <col min="12293" max="12293" width="16.85546875" customWidth="1"/>
    <col min="12294" max="12294" width="15.7109375" customWidth="1"/>
    <col min="12295" max="12295" width="11.85546875" bestFit="1" customWidth="1"/>
    <col min="12296" max="12296" width="24.85546875" customWidth="1"/>
    <col min="12297" max="12297" width="19.28515625" customWidth="1"/>
    <col min="12298" max="12300" width="14.85546875" bestFit="1" customWidth="1"/>
    <col min="12545" max="12545" width="15.42578125" customWidth="1"/>
    <col min="12546" max="12546" width="18.7109375" customWidth="1"/>
    <col min="12547" max="12547" width="60" customWidth="1"/>
    <col min="12548" max="12548" width="16.5703125" customWidth="1"/>
    <col min="12549" max="12549" width="16.85546875" customWidth="1"/>
    <col min="12550" max="12550" width="15.7109375" customWidth="1"/>
    <col min="12551" max="12551" width="11.85546875" bestFit="1" customWidth="1"/>
    <col min="12552" max="12552" width="24.85546875" customWidth="1"/>
    <col min="12553" max="12553" width="19.28515625" customWidth="1"/>
    <col min="12554" max="12556" width="14.85546875" bestFit="1" customWidth="1"/>
    <col min="12801" max="12801" width="15.42578125" customWidth="1"/>
    <col min="12802" max="12802" width="18.7109375" customWidth="1"/>
    <col min="12803" max="12803" width="60" customWidth="1"/>
    <col min="12804" max="12804" width="16.5703125" customWidth="1"/>
    <col min="12805" max="12805" width="16.85546875" customWidth="1"/>
    <col min="12806" max="12806" width="15.7109375" customWidth="1"/>
    <col min="12807" max="12807" width="11.85546875" bestFit="1" customWidth="1"/>
    <col min="12808" max="12808" width="24.85546875" customWidth="1"/>
    <col min="12809" max="12809" width="19.28515625" customWidth="1"/>
    <col min="12810" max="12812" width="14.85546875" bestFit="1" customWidth="1"/>
    <col min="13057" max="13057" width="15.42578125" customWidth="1"/>
    <col min="13058" max="13058" width="18.7109375" customWidth="1"/>
    <col min="13059" max="13059" width="60" customWidth="1"/>
    <col min="13060" max="13060" width="16.5703125" customWidth="1"/>
    <col min="13061" max="13061" width="16.85546875" customWidth="1"/>
    <col min="13062" max="13062" width="15.7109375" customWidth="1"/>
    <col min="13063" max="13063" width="11.85546875" bestFit="1" customWidth="1"/>
    <col min="13064" max="13064" width="24.85546875" customWidth="1"/>
    <col min="13065" max="13065" width="19.28515625" customWidth="1"/>
    <col min="13066" max="13068" width="14.85546875" bestFit="1" customWidth="1"/>
    <col min="13313" max="13313" width="15.42578125" customWidth="1"/>
    <col min="13314" max="13314" width="18.7109375" customWidth="1"/>
    <col min="13315" max="13315" width="60" customWidth="1"/>
    <col min="13316" max="13316" width="16.5703125" customWidth="1"/>
    <col min="13317" max="13317" width="16.85546875" customWidth="1"/>
    <col min="13318" max="13318" width="15.7109375" customWidth="1"/>
    <col min="13319" max="13319" width="11.85546875" bestFit="1" customWidth="1"/>
    <col min="13320" max="13320" width="24.85546875" customWidth="1"/>
    <col min="13321" max="13321" width="19.28515625" customWidth="1"/>
    <col min="13322" max="13324" width="14.85546875" bestFit="1" customWidth="1"/>
    <col min="13569" max="13569" width="15.42578125" customWidth="1"/>
    <col min="13570" max="13570" width="18.7109375" customWidth="1"/>
    <col min="13571" max="13571" width="60" customWidth="1"/>
    <col min="13572" max="13572" width="16.5703125" customWidth="1"/>
    <col min="13573" max="13573" width="16.85546875" customWidth="1"/>
    <col min="13574" max="13574" width="15.7109375" customWidth="1"/>
    <col min="13575" max="13575" width="11.85546875" bestFit="1" customWidth="1"/>
    <col min="13576" max="13576" width="24.85546875" customWidth="1"/>
    <col min="13577" max="13577" width="19.28515625" customWidth="1"/>
    <col min="13578" max="13580" width="14.85546875" bestFit="1" customWidth="1"/>
    <col min="13825" max="13825" width="15.42578125" customWidth="1"/>
    <col min="13826" max="13826" width="18.7109375" customWidth="1"/>
    <col min="13827" max="13827" width="60" customWidth="1"/>
    <col min="13828" max="13828" width="16.5703125" customWidth="1"/>
    <col min="13829" max="13829" width="16.85546875" customWidth="1"/>
    <col min="13830" max="13830" width="15.7109375" customWidth="1"/>
    <col min="13831" max="13831" width="11.85546875" bestFit="1" customWidth="1"/>
    <col min="13832" max="13832" width="24.85546875" customWidth="1"/>
    <col min="13833" max="13833" width="19.28515625" customWidth="1"/>
    <col min="13834" max="13836" width="14.85546875" bestFit="1" customWidth="1"/>
    <col min="14081" max="14081" width="15.42578125" customWidth="1"/>
    <col min="14082" max="14082" width="18.7109375" customWidth="1"/>
    <col min="14083" max="14083" width="60" customWidth="1"/>
    <col min="14084" max="14084" width="16.5703125" customWidth="1"/>
    <col min="14085" max="14085" width="16.85546875" customWidth="1"/>
    <col min="14086" max="14086" width="15.7109375" customWidth="1"/>
    <col min="14087" max="14087" width="11.85546875" bestFit="1" customWidth="1"/>
    <col min="14088" max="14088" width="24.85546875" customWidth="1"/>
    <col min="14089" max="14089" width="19.28515625" customWidth="1"/>
    <col min="14090" max="14092" width="14.85546875" bestFit="1" customWidth="1"/>
    <col min="14337" max="14337" width="15.42578125" customWidth="1"/>
    <col min="14338" max="14338" width="18.7109375" customWidth="1"/>
    <col min="14339" max="14339" width="60" customWidth="1"/>
    <col min="14340" max="14340" width="16.5703125" customWidth="1"/>
    <col min="14341" max="14341" width="16.85546875" customWidth="1"/>
    <col min="14342" max="14342" width="15.7109375" customWidth="1"/>
    <col min="14343" max="14343" width="11.85546875" bestFit="1" customWidth="1"/>
    <col min="14344" max="14344" width="24.85546875" customWidth="1"/>
    <col min="14345" max="14345" width="19.28515625" customWidth="1"/>
    <col min="14346" max="14348" width="14.85546875" bestFit="1" customWidth="1"/>
    <col min="14593" max="14593" width="15.42578125" customWidth="1"/>
    <col min="14594" max="14594" width="18.7109375" customWidth="1"/>
    <col min="14595" max="14595" width="60" customWidth="1"/>
    <col min="14596" max="14596" width="16.5703125" customWidth="1"/>
    <col min="14597" max="14597" width="16.85546875" customWidth="1"/>
    <col min="14598" max="14598" width="15.7109375" customWidth="1"/>
    <col min="14599" max="14599" width="11.85546875" bestFit="1" customWidth="1"/>
    <col min="14600" max="14600" width="24.85546875" customWidth="1"/>
    <col min="14601" max="14601" width="19.28515625" customWidth="1"/>
    <col min="14602" max="14604" width="14.85546875" bestFit="1" customWidth="1"/>
    <col min="14849" max="14849" width="15.42578125" customWidth="1"/>
    <col min="14850" max="14850" width="18.7109375" customWidth="1"/>
    <col min="14851" max="14851" width="60" customWidth="1"/>
    <col min="14852" max="14852" width="16.5703125" customWidth="1"/>
    <col min="14853" max="14853" width="16.85546875" customWidth="1"/>
    <col min="14854" max="14854" width="15.7109375" customWidth="1"/>
    <col min="14855" max="14855" width="11.85546875" bestFit="1" customWidth="1"/>
    <col min="14856" max="14856" width="24.85546875" customWidth="1"/>
    <col min="14857" max="14857" width="19.28515625" customWidth="1"/>
    <col min="14858" max="14860" width="14.85546875" bestFit="1" customWidth="1"/>
    <col min="15105" max="15105" width="15.42578125" customWidth="1"/>
    <col min="15106" max="15106" width="18.7109375" customWidth="1"/>
    <col min="15107" max="15107" width="60" customWidth="1"/>
    <col min="15108" max="15108" width="16.5703125" customWidth="1"/>
    <col min="15109" max="15109" width="16.85546875" customWidth="1"/>
    <col min="15110" max="15110" width="15.7109375" customWidth="1"/>
    <col min="15111" max="15111" width="11.85546875" bestFit="1" customWidth="1"/>
    <col min="15112" max="15112" width="24.85546875" customWidth="1"/>
    <col min="15113" max="15113" width="19.28515625" customWidth="1"/>
    <col min="15114" max="15116" width="14.85546875" bestFit="1" customWidth="1"/>
    <col min="15361" max="15361" width="15.42578125" customWidth="1"/>
    <col min="15362" max="15362" width="18.7109375" customWidth="1"/>
    <col min="15363" max="15363" width="60" customWidth="1"/>
    <col min="15364" max="15364" width="16.5703125" customWidth="1"/>
    <col min="15365" max="15365" width="16.85546875" customWidth="1"/>
    <col min="15366" max="15366" width="15.7109375" customWidth="1"/>
    <col min="15367" max="15367" width="11.85546875" bestFit="1" customWidth="1"/>
    <col min="15368" max="15368" width="24.85546875" customWidth="1"/>
    <col min="15369" max="15369" width="19.28515625" customWidth="1"/>
    <col min="15370" max="15372" width="14.85546875" bestFit="1" customWidth="1"/>
    <col min="15617" max="15617" width="15.42578125" customWidth="1"/>
    <col min="15618" max="15618" width="18.7109375" customWidth="1"/>
    <col min="15619" max="15619" width="60" customWidth="1"/>
    <col min="15620" max="15620" width="16.5703125" customWidth="1"/>
    <col min="15621" max="15621" width="16.85546875" customWidth="1"/>
    <col min="15622" max="15622" width="15.7109375" customWidth="1"/>
    <col min="15623" max="15623" width="11.85546875" bestFit="1" customWidth="1"/>
    <col min="15624" max="15624" width="24.85546875" customWidth="1"/>
    <col min="15625" max="15625" width="19.28515625" customWidth="1"/>
    <col min="15626" max="15628" width="14.85546875" bestFit="1" customWidth="1"/>
    <col min="15873" max="15873" width="15.42578125" customWidth="1"/>
    <col min="15874" max="15874" width="18.7109375" customWidth="1"/>
    <col min="15875" max="15875" width="60" customWidth="1"/>
    <col min="15876" max="15876" width="16.5703125" customWidth="1"/>
    <col min="15877" max="15877" width="16.85546875" customWidth="1"/>
    <col min="15878" max="15878" width="15.7109375" customWidth="1"/>
    <col min="15879" max="15879" width="11.85546875" bestFit="1" customWidth="1"/>
    <col min="15880" max="15880" width="24.85546875" customWidth="1"/>
    <col min="15881" max="15881" width="19.28515625" customWidth="1"/>
    <col min="15882" max="15884" width="14.85546875" bestFit="1" customWidth="1"/>
    <col min="16129" max="16129" width="15.42578125" customWidth="1"/>
    <col min="16130" max="16130" width="18.7109375" customWidth="1"/>
    <col min="16131" max="16131" width="60" customWidth="1"/>
    <col min="16132" max="16132" width="16.5703125" customWidth="1"/>
    <col min="16133" max="16133" width="16.85546875" customWidth="1"/>
    <col min="16134" max="16134" width="15.7109375" customWidth="1"/>
    <col min="16135" max="16135" width="11.85546875" bestFit="1" customWidth="1"/>
    <col min="16136" max="16136" width="24.85546875" customWidth="1"/>
    <col min="16137" max="16137" width="19.28515625" customWidth="1"/>
    <col min="16138" max="16140" width="14.85546875" bestFit="1" customWidth="1"/>
  </cols>
  <sheetData>
    <row r="2" spans="1:10">
      <c r="B2" s="1"/>
      <c r="C2" s="1"/>
      <c r="D2" s="1"/>
      <c r="E2" s="1"/>
    </row>
    <row r="3" spans="1:10" ht="18" customHeight="1">
      <c r="B3" s="1"/>
      <c r="D3" s="1"/>
      <c r="E3" s="1"/>
    </row>
    <row r="4" spans="1:10" ht="24.75" customHeight="1">
      <c r="A4" s="38" t="s">
        <v>0</v>
      </c>
      <c r="B4" s="38"/>
      <c r="C4" s="38"/>
      <c r="D4" s="38"/>
      <c r="E4" s="38"/>
      <c r="F4" s="38"/>
    </row>
    <row r="5" spans="1:10" ht="16.5" hidden="1" customHeight="1">
      <c r="B5" s="1"/>
      <c r="C5" s="2"/>
      <c r="D5" s="1"/>
      <c r="E5" s="1"/>
    </row>
    <row r="6" spans="1:10">
      <c r="A6" s="39" t="s">
        <v>1</v>
      </c>
      <c r="B6" s="39"/>
      <c r="C6" s="39"/>
      <c r="D6" s="39"/>
      <c r="E6" s="39"/>
      <c r="F6" s="39"/>
    </row>
    <row r="7" spans="1:10">
      <c r="A7" s="40" t="s">
        <v>89</v>
      </c>
      <c r="B7" s="40"/>
      <c r="C7" s="40"/>
      <c r="D7" s="40"/>
      <c r="E7" s="40"/>
      <c r="F7" s="40"/>
    </row>
    <row r="8" spans="1:10">
      <c r="A8" s="40" t="s">
        <v>62</v>
      </c>
      <c r="B8" s="40"/>
      <c r="C8" s="40"/>
      <c r="D8" s="40"/>
      <c r="E8" s="40"/>
      <c r="F8" s="40"/>
    </row>
    <row r="9" spans="1:10" ht="12.75" customHeight="1">
      <c r="B9" s="41" t="s">
        <v>2</v>
      </c>
      <c r="C9" s="41"/>
      <c r="D9" s="1"/>
      <c r="E9" s="1"/>
    </row>
    <row r="10" spans="1:10" ht="14.45" customHeight="1">
      <c r="B10" s="42"/>
      <c r="C10" s="42"/>
      <c r="D10" s="1"/>
      <c r="E10" s="3"/>
    </row>
    <row r="11" spans="1:10" ht="24" customHeight="1">
      <c r="A11" s="4" t="s">
        <v>3</v>
      </c>
      <c r="B11" s="4" t="s">
        <v>4</v>
      </c>
      <c r="C11" s="4" t="s">
        <v>5</v>
      </c>
      <c r="D11" s="35" t="s">
        <v>6</v>
      </c>
      <c r="E11" s="35" t="s">
        <v>7</v>
      </c>
      <c r="F11" s="36" t="s">
        <v>8</v>
      </c>
      <c r="H11" s="5"/>
    </row>
    <row r="12" spans="1:10" ht="13.5" customHeight="1">
      <c r="A12" s="6">
        <v>128985549.85000001</v>
      </c>
      <c r="B12" s="7">
        <v>1101020103</v>
      </c>
      <c r="C12" s="8" t="s">
        <v>9</v>
      </c>
      <c r="D12" s="6">
        <v>149709094.96000001</v>
      </c>
      <c r="E12" s="6">
        <v>28717825.59</v>
      </c>
      <c r="F12" s="9">
        <f t="shared" ref="F12:F81" si="0">SUM(D12-E12)</f>
        <v>120991269.37</v>
      </c>
      <c r="G12" s="10"/>
      <c r="H12" s="9"/>
    </row>
    <row r="13" spans="1:10">
      <c r="A13" s="11">
        <v>4389.3</v>
      </c>
      <c r="B13" s="7">
        <v>1101020104</v>
      </c>
      <c r="C13" s="12" t="s">
        <v>10</v>
      </c>
      <c r="D13" s="6">
        <v>4389.3</v>
      </c>
      <c r="E13" s="6">
        <v>325</v>
      </c>
      <c r="F13" s="9">
        <f>SUM(D13-E13)</f>
        <v>4064.3</v>
      </c>
      <c r="H13" s="9"/>
    </row>
    <row r="14" spans="1:10">
      <c r="A14" s="11">
        <v>2674393.2200000002</v>
      </c>
      <c r="B14" s="7">
        <v>1101020205</v>
      </c>
      <c r="C14" s="12" t="s">
        <v>11</v>
      </c>
      <c r="D14" s="6">
        <v>2674393.2200000002</v>
      </c>
      <c r="E14" s="6">
        <v>175</v>
      </c>
      <c r="F14" s="9">
        <f>SUM(D14-E14)</f>
        <v>2674218.2200000002</v>
      </c>
      <c r="H14" s="9"/>
    </row>
    <row r="15" spans="1:10" ht="14.45" customHeight="1">
      <c r="A15" s="13"/>
      <c r="B15" s="14">
        <v>1106</v>
      </c>
      <c r="C15" s="8" t="s">
        <v>12</v>
      </c>
      <c r="D15" s="6">
        <f>[1]Inventario!B13</f>
        <v>42774164.149999999</v>
      </c>
      <c r="E15" s="6"/>
      <c r="F15" s="9">
        <f t="shared" si="0"/>
        <v>42774164.149999999</v>
      </c>
      <c r="H15" s="15"/>
      <c r="I15" s="16"/>
      <c r="J15" s="16"/>
    </row>
    <row r="16" spans="1:10" ht="14.45" customHeight="1">
      <c r="A16" s="11"/>
      <c r="B16" s="14">
        <v>1298980001</v>
      </c>
      <c r="C16" s="12" t="s">
        <v>13</v>
      </c>
      <c r="D16" s="6">
        <v>50563650.579999998</v>
      </c>
      <c r="E16" s="6"/>
      <c r="F16" s="9">
        <f t="shared" si="0"/>
        <v>50563650.579999998</v>
      </c>
      <c r="H16" s="17"/>
      <c r="I16" s="18"/>
    </row>
    <row r="17" spans="1:12" ht="14.45" customHeight="1">
      <c r="A17" s="13"/>
      <c r="B17" s="14">
        <v>1104020001</v>
      </c>
      <c r="C17" s="8" t="s">
        <v>14</v>
      </c>
      <c r="D17" s="6">
        <f>+'[1]Cuenta por Cobrar'!B16</f>
        <v>58525405.309999973</v>
      </c>
      <c r="E17" s="6"/>
      <c r="F17" s="9">
        <f t="shared" si="0"/>
        <v>58525405.309999973</v>
      </c>
      <c r="H17" s="19"/>
      <c r="I17" s="17"/>
    </row>
    <row r="18" spans="1:12" ht="14.45" customHeight="1">
      <c r="A18" s="13"/>
      <c r="B18" s="7">
        <v>210102</v>
      </c>
      <c r="C18" s="8" t="s">
        <v>15</v>
      </c>
      <c r="D18" s="6"/>
      <c r="E18" s="6">
        <f>'[1]CXP Corto plazo'!B12</f>
        <v>5602719.9900000002</v>
      </c>
      <c r="F18" s="9">
        <f t="shared" si="0"/>
        <v>-5602719.9900000002</v>
      </c>
      <c r="H18" s="17"/>
      <c r="I18" s="17"/>
    </row>
    <row r="19" spans="1:12" ht="14.45" customHeight="1">
      <c r="A19" s="11"/>
      <c r="B19" s="14">
        <v>210398</v>
      </c>
      <c r="C19" s="8" t="s">
        <v>16</v>
      </c>
      <c r="D19" s="6"/>
      <c r="E19" s="6">
        <v>8615115.8699999992</v>
      </c>
      <c r="F19" s="9">
        <f t="shared" si="0"/>
        <v>-8615115.8699999992</v>
      </c>
      <c r="H19" s="17"/>
      <c r="J19" s="16"/>
      <c r="K19" s="17"/>
    </row>
    <row r="20" spans="1:12" ht="14.45" customHeight="1">
      <c r="A20" s="11"/>
      <c r="B20" s="14">
        <v>210301</v>
      </c>
      <c r="C20" s="8" t="s">
        <v>17</v>
      </c>
      <c r="D20" s="6"/>
      <c r="E20" s="6">
        <f>'[1]Benef. Empl x p Corto Plazo'!B13</f>
        <v>26081802.780000001</v>
      </c>
      <c r="F20" s="9">
        <f t="shared" si="0"/>
        <v>-26081802.780000001</v>
      </c>
      <c r="H20" s="17"/>
      <c r="J20" s="16"/>
      <c r="K20" s="17"/>
    </row>
    <row r="21" spans="1:12" ht="15.75">
      <c r="A21" s="13"/>
      <c r="B21" s="14">
        <v>2206</v>
      </c>
      <c r="C21" s="8" t="s">
        <v>18</v>
      </c>
      <c r="D21" s="6"/>
      <c r="E21" s="6">
        <f>'[1]Retenciones y Acum.'!B12</f>
        <v>450612.04000000004</v>
      </c>
      <c r="F21" s="9">
        <f t="shared" si="0"/>
        <v>-450612.04000000004</v>
      </c>
      <c r="H21" s="20"/>
      <c r="I21" s="16"/>
      <c r="K21" s="17"/>
    </row>
    <row r="22" spans="1:12" ht="14.45" customHeight="1">
      <c r="A22" s="13"/>
      <c r="B22" s="14">
        <v>3101</v>
      </c>
      <c r="C22" s="8" t="s">
        <v>19</v>
      </c>
      <c r="D22" s="6"/>
      <c r="E22" s="6">
        <f>'[1]ESF SNS'!F60</f>
        <v>242111255.28</v>
      </c>
      <c r="F22" s="9">
        <f t="shared" si="0"/>
        <v>-242111255.28</v>
      </c>
      <c r="H22" s="19"/>
      <c r="I22" s="17"/>
      <c r="J22" s="17"/>
      <c r="K22" s="21"/>
    </row>
    <row r="23" spans="1:12" ht="14.45" customHeight="1">
      <c r="A23" s="13"/>
      <c r="B23" s="7">
        <v>4</v>
      </c>
      <c r="C23" s="22" t="s">
        <v>20</v>
      </c>
      <c r="D23" s="6"/>
      <c r="E23" s="6">
        <f>[1]Ingresos!B28</f>
        <v>20678467.550000001</v>
      </c>
      <c r="F23" s="9">
        <f t="shared" si="0"/>
        <v>-20678467.550000001</v>
      </c>
      <c r="H23" s="17"/>
      <c r="I23" s="17"/>
      <c r="K23" s="16"/>
      <c r="L23" s="16"/>
    </row>
    <row r="24" spans="1:12">
      <c r="A24" s="13"/>
      <c r="B24" s="14">
        <v>51010100010001</v>
      </c>
      <c r="C24" s="22" t="s">
        <v>21</v>
      </c>
      <c r="D24" s="23">
        <v>67000</v>
      </c>
      <c r="E24" s="6"/>
      <c r="F24" s="9">
        <f t="shared" si="0"/>
        <v>67000</v>
      </c>
      <c r="H24" s="17"/>
      <c r="I24" s="17"/>
    </row>
    <row r="25" spans="1:12" hidden="1">
      <c r="A25" s="13"/>
      <c r="B25" s="14">
        <v>5101010003</v>
      </c>
      <c r="C25" s="8" t="s">
        <v>63</v>
      </c>
      <c r="D25" s="23"/>
      <c r="E25" s="6"/>
      <c r="F25" s="9">
        <f t="shared" si="0"/>
        <v>0</v>
      </c>
      <c r="H25" s="19"/>
      <c r="I25" s="16"/>
    </row>
    <row r="26" spans="1:12" ht="13.5" customHeight="1">
      <c r="A26" s="13"/>
      <c r="B26" s="14">
        <v>5101010002</v>
      </c>
      <c r="C26" s="24" t="s">
        <v>64</v>
      </c>
      <c r="D26" s="25">
        <v>100000</v>
      </c>
      <c r="E26" s="6"/>
      <c r="F26" s="9">
        <f t="shared" si="0"/>
        <v>100000</v>
      </c>
      <c r="H26" s="19"/>
      <c r="I26" s="16"/>
    </row>
    <row r="27" spans="1:12" ht="9" hidden="1" customHeight="1">
      <c r="A27" s="13"/>
      <c r="B27" s="14">
        <v>5101010002</v>
      </c>
      <c r="C27" s="24" t="s">
        <v>65</v>
      </c>
      <c r="D27" s="25"/>
      <c r="E27" s="6"/>
      <c r="F27" s="9">
        <f t="shared" si="0"/>
        <v>0</v>
      </c>
      <c r="H27" s="19"/>
      <c r="I27" s="16"/>
    </row>
    <row r="28" spans="1:12" hidden="1">
      <c r="A28" s="13"/>
      <c r="B28" s="14">
        <v>5101010002</v>
      </c>
      <c r="C28" s="24" t="s">
        <v>66</v>
      </c>
      <c r="D28" s="25"/>
      <c r="E28" s="6"/>
      <c r="F28" s="9">
        <f t="shared" si="0"/>
        <v>0</v>
      </c>
      <c r="H28" s="19"/>
      <c r="I28" s="16"/>
    </row>
    <row r="29" spans="1:12" hidden="1">
      <c r="A29" s="13"/>
      <c r="B29" s="14">
        <v>5101010004</v>
      </c>
      <c r="C29" s="24" t="s">
        <v>67</v>
      </c>
      <c r="D29" s="25"/>
      <c r="E29" s="6"/>
      <c r="F29" s="9">
        <f t="shared" si="0"/>
        <v>0</v>
      </c>
      <c r="H29" s="19"/>
      <c r="I29" s="16"/>
    </row>
    <row r="30" spans="1:12" ht="20.25" customHeight="1">
      <c r="A30" s="13"/>
      <c r="B30" s="14">
        <v>5.1010200010999002E+17</v>
      </c>
      <c r="C30" s="8" t="s">
        <v>22</v>
      </c>
      <c r="D30" s="23">
        <v>41435.160000000003</v>
      </c>
      <c r="E30" s="6"/>
      <c r="F30" s="9">
        <f t="shared" si="0"/>
        <v>41435.160000000003</v>
      </c>
    </row>
    <row r="31" spans="1:12" hidden="1">
      <c r="A31" s="13"/>
      <c r="B31" s="14">
        <v>51010200010006</v>
      </c>
      <c r="C31" s="8" t="s">
        <v>23</v>
      </c>
      <c r="D31" s="23"/>
      <c r="E31" s="6"/>
      <c r="F31" s="9">
        <f t="shared" si="0"/>
        <v>0</v>
      </c>
      <c r="H31" s="17"/>
      <c r="I31" s="16"/>
    </row>
    <row r="32" spans="1:12" hidden="1">
      <c r="A32" s="13"/>
      <c r="B32" s="14">
        <v>510102000100020</v>
      </c>
      <c r="C32" s="8" t="s">
        <v>68</v>
      </c>
      <c r="D32" s="23"/>
      <c r="E32" s="6"/>
      <c r="F32" s="9">
        <f t="shared" si="0"/>
        <v>0</v>
      </c>
      <c r="H32" s="16"/>
      <c r="I32" s="16"/>
    </row>
    <row r="33" spans="1:9" hidden="1">
      <c r="A33" s="13"/>
      <c r="B33" s="14">
        <v>510102000100023</v>
      </c>
      <c r="C33" s="8" t="s">
        <v>69</v>
      </c>
      <c r="D33" s="6"/>
      <c r="E33" s="6"/>
      <c r="F33" s="9">
        <f t="shared" si="0"/>
        <v>0</v>
      </c>
      <c r="H33" s="16"/>
      <c r="I33" s="16"/>
    </row>
    <row r="34" spans="1:9">
      <c r="A34" s="13"/>
      <c r="B34" s="14">
        <v>510102000100030</v>
      </c>
      <c r="C34" s="8" t="s">
        <v>24</v>
      </c>
      <c r="D34" s="23">
        <v>582548.30000000005</v>
      </c>
      <c r="E34" s="6"/>
      <c r="F34" s="9">
        <f t="shared" si="0"/>
        <v>582548.30000000005</v>
      </c>
      <c r="H34" s="16"/>
      <c r="I34" s="16"/>
    </row>
    <row r="35" spans="1:9" hidden="1">
      <c r="A35" s="13"/>
      <c r="B35" s="14">
        <v>51010200020002</v>
      </c>
      <c r="C35" s="8" t="s">
        <v>70</v>
      </c>
      <c r="D35" s="6"/>
      <c r="E35" s="6"/>
      <c r="F35" s="9">
        <f t="shared" si="0"/>
        <v>0</v>
      </c>
      <c r="H35" s="16"/>
      <c r="I35" s="16"/>
    </row>
    <row r="36" spans="1:9" hidden="1">
      <c r="A36" s="13"/>
      <c r="B36" s="14"/>
      <c r="C36" s="8" t="s">
        <v>71</v>
      </c>
      <c r="D36" s="23"/>
      <c r="E36" s="6"/>
      <c r="F36" s="9">
        <f t="shared" si="0"/>
        <v>0</v>
      </c>
      <c r="H36" s="16"/>
      <c r="I36" s="16"/>
    </row>
    <row r="37" spans="1:9">
      <c r="A37" s="13"/>
      <c r="B37" s="14">
        <v>510102000100032</v>
      </c>
      <c r="C37" s="8" t="s">
        <v>90</v>
      </c>
      <c r="D37" s="23">
        <v>70800</v>
      </c>
      <c r="E37" s="6"/>
      <c r="F37" s="9">
        <f t="shared" si="0"/>
        <v>70800</v>
      </c>
      <c r="H37" s="16"/>
      <c r="I37" s="16"/>
    </row>
    <row r="38" spans="1:9">
      <c r="A38" s="13"/>
      <c r="B38" s="14">
        <v>510102000100026</v>
      </c>
      <c r="C38" s="8" t="s">
        <v>25</v>
      </c>
      <c r="D38" s="23">
        <v>303968</v>
      </c>
      <c r="E38" s="6"/>
      <c r="F38" s="9">
        <f t="shared" si="0"/>
        <v>303968</v>
      </c>
      <c r="H38" s="16"/>
    </row>
    <row r="39" spans="1:9">
      <c r="A39" s="13"/>
      <c r="B39" s="14">
        <v>510102000100027</v>
      </c>
      <c r="C39" s="8" t="s">
        <v>26</v>
      </c>
      <c r="D39" s="23">
        <v>330400</v>
      </c>
      <c r="E39" s="6"/>
      <c r="F39" s="9">
        <f t="shared" si="0"/>
        <v>330400</v>
      </c>
      <c r="H39" s="16"/>
    </row>
    <row r="40" spans="1:9">
      <c r="A40" s="13"/>
      <c r="B40" s="14">
        <v>510102000100028</v>
      </c>
      <c r="C40" s="8" t="s">
        <v>72</v>
      </c>
      <c r="D40" s="23">
        <v>118000</v>
      </c>
      <c r="E40" s="6"/>
      <c r="F40" s="9">
        <f t="shared" si="0"/>
        <v>118000</v>
      </c>
      <c r="H40" s="16"/>
      <c r="I40" s="16"/>
    </row>
    <row r="41" spans="1:9" ht="23.25" customHeight="1">
      <c r="A41" s="13"/>
      <c r="B41" s="14">
        <v>510102000100035</v>
      </c>
      <c r="C41" s="8" t="s">
        <v>27</v>
      </c>
      <c r="D41" s="23">
        <v>650</v>
      </c>
      <c r="E41" s="6"/>
      <c r="F41" s="9">
        <f t="shared" si="0"/>
        <v>650</v>
      </c>
      <c r="H41" s="16"/>
      <c r="I41" s="16"/>
    </row>
    <row r="42" spans="1:9" hidden="1">
      <c r="A42" s="13"/>
      <c r="B42" s="14">
        <v>510102000100029</v>
      </c>
      <c r="C42" s="8" t="s">
        <v>73</v>
      </c>
      <c r="D42" s="6"/>
      <c r="E42" s="6"/>
      <c r="F42" s="9">
        <f t="shared" si="0"/>
        <v>0</v>
      </c>
      <c r="H42" s="16"/>
      <c r="I42" s="16"/>
    </row>
    <row r="43" spans="1:9" hidden="1">
      <c r="A43" s="13"/>
      <c r="B43" s="14">
        <v>510102000100030</v>
      </c>
      <c r="C43" s="8" t="s">
        <v>74</v>
      </c>
      <c r="D43" s="6"/>
      <c r="E43" s="6"/>
      <c r="F43" s="9">
        <f t="shared" si="0"/>
        <v>0</v>
      </c>
      <c r="H43" s="16"/>
      <c r="I43" s="16"/>
    </row>
    <row r="44" spans="1:9" hidden="1">
      <c r="A44" s="13"/>
      <c r="B44" s="14">
        <v>510102000100031</v>
      </c>
      <c r="C44" s="8" t="s">
        <v>75</v>
      </c>
      <c r="D44" s="6"/>
      <c r="E44" s="6"/>
      <c r="F44" s="9">
        <f t="shared" si="0"/>
        <v>0</v>
      </c>
      <c r="H44" s="16"/>
      <c r="I44" s="16"/>
    </row>
    <row r="45" spans="1:9" hidden="1">
      <c r="A45" s="13"/>
      <c r="B45" s="14">
        <v>510102000100032</v>
      </c>
      <c r="C45" s="8" t="s">
        <v>76</v>
      </c>
      <c r="D45" s="6"/>
      <c r="E45" s="6"/>
      <c r="F45" s="9">
        <f t="shared" si="0"/>
        <v>0</v>
      </c>
      <c r="H45" s="16"/>
      <c r="I45" s="16"/>
    </row>
    <row r="46" spans="1:9" ht="18" customHeight="1">
      <c r="A46" s="13"/>
      <c r="B46" s="14">
        <v>510102000100024</v>
      </c>
      <c r="C46" s="8" t="s">
        <v>77</v>
      </c>
      <c r="D46" s="26">
        <v>85817.38</v>
      </c>
      <c r="E46" s="6"/>
      <c r="F46" s="9">
        <f t="shared" si="0"/>
        <v>85817.38</v>
      </c>
      <c r="H46" s="16"/>
      <c r="I46" s="16"/>
    </row>
    <row r="47" spans="1:9" ht="0.75" hidden="1" customHeight="1">
      <c r="A47" s="13"/>
      <c r="B47" s="14">
        <v>510102000100031</v>
      </c>
      <c r="C47" s="8" t="s">
        <v>78</v>
      </c>
      <c r="D47" s="26"/>
      <c r="E47" s="6"/>
      <c r="F47" s="9">
        <f t="shared" si="0"/>
        <v>0</v>
      </c>
      <c r="H47" s="16"/>
      <c r="I47" s="16"/>
    </row>
    <row r="48" spans="1:9" hidden="1">
      <c r="A48" s="13"/>
      <c r="B48" s="14">
        <v>51010200010012</v>
      </c>
      <c r="C48" s="8" t="s">
        <v>79</v>
      </c>
      <c r="D48" s="26"/>
      <c r="E48" s="6"/>
      <c r="F48" s="9">
        <f t="shared" si="0"/>
        <v>0</v>
      </c>
      <c r="H48" s="16"/>
      <c r="I48" s="16"/>
    </row>
    <row r="49" spans="1:10" hidden="1">
      <c r="A49" s="13"/>
      <c r="B49" s="14">
        <v>51010200010013</v>
      </c>
      <c r="C49" s="8" t="s">
        <v>80</v>
      </c>
      <c r="D49" s="16"/>
      <c r="E49" s="6"/>
      <c r="F49" s="9">
        <f t="shared" si="0"/>
        <v>0</v>
      </c>
      <c r="H49" s="16"/>
      <c r="I49" s="16"/>
    </row>
    <row r="50" spans="1:10" hidden="1">
      <c r="A50" s="13"/>
      <c r="B50" s="14">
        <v>51010200010045</v>
      </c>
      <c r="C50" s="8" t="s">
        <v>81</v>
      </c>
      <c r="D50" s="16"/>
      <c r="E50" s="6"/>
      <c r="F50" s="9">
        <f t="shared" si="0"/>
        <v>0</v>
      </c>
      <c r="H50" s="16"/>
      <c r="I50" s="16"/>
    </row>
    <row r="51" spans="1:10" hidden="1">
      <c r="A51" s="13"/>
      <c r="B51" s="14">
        <v>51010200010015</v>
      </c>
      <c r="C51" s="8" t="s">
        <v>82</v>
      </c>
      <c r="D51" s="16"/>
      <c r="E51" s="6"/>
      <c r="F51" s="9">
        <f t="shared" si="0"/>
        <v>0</v>
      </c>
      <c r="H51" s="16"/>
      <c r="I51" s="16"/>
    </row>
    <row r="52" spans="1:10" hidden="1">
      <c r="A52" s="13"/>
      <c r="B52" s="14">
        <v>510102000100029</v>
      </c>
      <c r="C52" s="8" t="s">
        <v>28</v>
      </c>
      <c r="D52" s="23"/>
      <c r="E52" s="6"/>
      <c r="F52" s="9">
        <f t="shared" si="0"/>
        <v>0</v>
      </c>
      <c r="H52" s="16"/>
      <c r="I52" s="16"/>
    </row>
    <row r="53" spans="1:10">
      <c r="A53" s="13"/>
      <c r="B53" s="14">
        <v>51010200020001</v>
      </c>
      <c r="C53" s="8" t="s">
        <v>29</v>
      </c>
      <c r="D53" s="23">
        <v>908809.1</v>
      </c>
      <c r="E53" s="6"/>
      <c r="F53" s="9">
        <f t="shared" si="0"/>
        <v>908809.1</v>
      </c>
      <c r="H53" s="16"/>
      <c r="I53" s="16"/>
    </row>
    <row r="54" spans="1:10">
      <c r="A54" s="13"/>
      <c r="B54" s="14">
        <v>51010200020002</v>
      </c>
      <c r="C54" s="8" t="s">
        <v>83</v>
      </c>
      <c r="D54" s="23">
        <v>2025</v>
      </c>
      <c r="E54" s="6"/>
      <c r="F54" s="9">
        <f t="shared" si="0"/>
        <v>2025</v>
      </c>
      <c r="H54" s="16"/>
      <c r="I54" s="16"/>
    </row>
    <row r="55" spans="1:10" ht="15.75" hidden="1" customHeight="1">
      <c r="A55" s="13"/>
      <c r="B55" s="14">
        <v>51010200020003</v>
      </c>
      <c r="C55" s="8" t="s">
        <v>30</v>
      </c>
      <c r="D55" s="23"/>
      <c r="E55" s="6"/>
      <c r="F55" s="9">
        <f t="shared" si="0"/>
        <v>0</v>
      </c>
      <c r="I55" s="16"/>
      <c r="J55" s="17"/>
    </row>
    <row r="56" spans="1:10">
      <c r="A56" s="13"/>
      <c r="B56" s="14">
        <v>51010200020005</v>
      </c>
      <c r="C56" s="12" t="s">
        <v>84</v>
      </c>
      <c r="D56" s="6">
        <v>287400</v>
      </c>
      <c r="E56" s="6"/>
      <c r="F56" s="9">
        <f t="shared" si="0"/>
        <v>287400</v>
      </c>
      <c r="H56" s="17"/>
      <c r="I56" s="16"/>
    </row>
    <row r="57" spans="1:10" ht="18.75" customHeight="1">
      <c r="A57" s="13"/>
      <c r="B57" s="14">
        <v>51010200020006</v>
      </c>
      <c r="C57" s="12" t="s">
        <v>31</v>
      </c>
      <c r="D57" s="6">
        <v>1697819.78</v>
      </c>
      <c r="E57" s="6"/>
      <c r="F57" s="9">
        <f t="shared" si="0"/>
        <v>1697819.78</v>
      </c>
      <c r="H57" s="17"/>
      <c r="I57" s="16"/>
    </row>
    <row r="58" spans="1:10" ht="0.75" hidden="1" customHeight="1">
      <c r="A58" s="13"/>
      <c r="B58" s="14">
        <v>51010200020007</v>
      </c>
      <c r="C58" s="12" t="s">
        <v>85</v>
      </c>
      <c r="D58" s="6"/>
      <c r="E58" s="6"/>
      <c r="F58" s="9">
        <f t="shared" si="0"/>
        <v>0</v>
      </c>
      <c r="H58" s="17"/>
      <c r="I58" s="16"/>
    </row>
    <row r="59" spans="1:10" hidden="1">
      <c r="A59" s="13"/>
      <c r="B59" s="14">
        <v>51010200020008</v>
      </c>
      <c r="C59" s="12" t="s">
        <v>86</v>
      </c>
      <c r="D59" s="6"/>
      <c r="E59" s="6"/>
      <c r="F59" s="9">
        <f t="shared" si="0"/>
        <v>0</v>
      </c>
      <c r="H59" s="17"/>
      <c r="I59" s="16"/>
    </row>
    <row r="60" spans="1:10" hidden="1">
      <c r="A60" s="13"/>
      <c r="B60" s="14">
        <v>51010200020009</v>
      </c>
      <c r="C60" s="12" t="s">
        <v>87</v>
      </c>
      <c r="D60" s="6"/>
      <c r="E60" s="6"/>
      <c r="F60" s="9"/>
      <c r="H60" s="17"/>
      <c r="I60" s="16"/>
    </row>
    <row r="61" spans="1:10" ht="14.25" customHeight="1">
      <c r="A61" s="13"/>
      <c r="B61" s="14">
        <v>51010200020903</v>
      </c>
      <c r="C61" s="24" t="s">
        <v>32</v>
      </c>
      <c r="D61" s="6">
        <v>8294.74</v>
      </c>
      <c r="E61" s="6"/>
      <c r="F61" s="9">
        <f t="shared" si="0"/>
        <v>8294.74</v>
      </c>
      <c r="H61" s="16"/>
      <c r="I61" s="17"/>
    </row>
    <row r="62" spans="1:10" hidden="1">
      <c r="A62" s="13"/>
      <c r="B62" s="14">
        <v>51010200020904</v>
      </c>
      <c r="C62" s="24" t="s">
        <v>88</v>
      </c>
      <c r="D62" s="6"/>
      <c r="E62" s="6"/>
      <c r="F62" s="9">
        <f t="shared" si="0"/>
        <v>0</v>
      </c>
      <c r="H62" s="16"/>
      <c r="I62" s="17"/>
    </row>
    <row r="63" spans="1:10" hidden="1">
      <c r="A63" s="13"/>
      <c r="B63" s="14">
        <v>51010200020905</v>
      </c>
      <c r="C63" s="24" t="s">
        <v>85</v>
      </c>
      <c r="D63" s="6"/>
      <c r="E63" s="6"/>
      <c r="F63" s="9">
        <f t="shared" si="0"/>
        <v>0</v>
      </c>
      <c r="H63" s="16"/>
      <c r="I63" s="17"/>
    </row>
    <row r="64" spans="1:10" ht="15.75" customHeight="1">
      <c r="A64" s="13"/>
      <c r="B64" s="14">
        <v>51010200020902</v>
      </c>
      <c r="C64" s="24" t="s">
        <v>33</v>
      </c>
      <c r="D64" s="23">
        <v>51772.5</v>
      </c>
      <c r="E64" s="6"/>
      <c r="F64" s="9">
        <f t="shared" si="0"/>
        <v>51772.5</v>
      </c>
      <c r="H64" s="19"/>
    </row>
    <row r="65" spans="1:10">
      <c r="A65" s="13"/>
      <c r="B65" s="14">
        <v>51010200020911</v>
      </c>
      <c r="C65" s="8" t="s">
        <v>34</v>
      </c>
      <c r="D65" s="23">
        <v>7586311</v>
      </c>
      <c r="E65" s="6"/>
      <c r="F65" s="9">
        <f t="shared" si="0"/>
        <v>7586311</v>
      </c>
      <c r="H65" s="17"/>
    </row>
    <row r="66" spans="1:10">
      <c r="A66" s="13"/>
      <c r="B66" s="14">
        <v>51010200020913</v>
      </c>
      <c r="C66" s="12" t="s">
        <v>35</v>
      </c>
      <c r="D66" s="6">
        <v>1888</v>
      </c>
      <c r="E66" s="6"/>
      <c r="F66" s="9">
        <f t="shared" si="0"/>
        <v>1888</v>
      </c>
      <c r="H66" s="16"/>
      <c r="I66" s="16"/>
    </row>
    <row r="67" spans="1:10">
      <c r="A67" s="13"/>
      <c r="B67" s="14">
        <v>51010200020914</v>
      </c>
      <c r="C67" s="8" t="s">
        <v>36</v>
      </c>
      <c r="D67" s="6">
        <v>4429848.8699999992</v>
      </c>
      <c r="E67" s="6"/>
      <c r="F67" s="9">
        <f t="shared" si="0"/>
        <v>4429848.8699999992</v>
      </c>
      <c r="H67" s="19"/>
      <c r="I67" s="19"/>
      <c r="J67" s="17"/>
    </row>
    <row r="68" spans="1:10">
      <c r="A68" s="13"/>
      <c r="B68" s="14">
        <v>51010200020910</v>
      </c>
      <c r="C68" s="8" t="s">
        <v>37</v>
      </c>
      <c r="D68" s="23">
        <v>2003.49</v>
      </c>
      <c r="E68" s="6"/>
      <c r="F68" s="9">
        <f t="shared" si="0"/>
        <v>2003.49</v>
      </c>
      <c r="H68" s="16"/>
      <c r="I68" s="19"/>
    </row>
    <row r="69" spans="1:10" ht="15.75" customHeight="1">
      <c r="A69" s="13"/>
      <c r="B69" s="14">
        <v>51010200020908</v>
      </c>
      <c r="C69" s="8" t="s">
        <v>38</v>
      </c>
      <c r="D69" s="23">
        <v>7563.6</v>
      </c>
      <c r="E69" s="6"/>
      <c r="F69" s="9">
        <f t="shared" si="0"/>
        <v>7563.6</v>
      </c>
      <c r="H69" s="16"/>
      <c r="I69" s="19"/>
    </row>
    <row r="70" spans="1:10" ht="1.5" hidden="1" customHeight="1">
      <c r="A70" s="13"/>
      <c r="B70" s="14">
        <v>51010200020910</v>
      </c>
      <c r="C70" s="8" t="s">
        <v>39</v>
      </c>
      <c r="D70" s="6"/>
      <c r="E70" s="6"/>
      <c r="F70" s="9">
        <f t="shared" si="0"/>
        <v>0</v>
      </c>
      <c r="H70" s="16"/>
      <c r="I70" s="19"/>
    </row>
    <row r="71" spans="1:10" hidden="1">
      <c r="A71" s="13"/>
      <c r="B71" s="14">
        <v>51010200020916</v>
      </c>
      <c r="C71" s="8" t="s">
        <v>40</v>
      </c>
      <c r="D71" s="6"/>
      <c r="E71" s="6"/>
      <c r="F71" s="9">
        <f t="shared" si="0"/>
        <v>0</v>
      </c>
      <c r="H71" s="16"/>
      <c r="I71" s="19"/>
    </row>
    <row r="72" spans="1:10" hidden="1">
      <c r="A72" s="13"/>
      <c r="B72" s="14">
        <v>51010200020917</v>
      </c>
      <c r="C72" s="8" t="s">
        <v>41</v>
      </c>
      <c r="D72" s="6"/>
      <c r="E72" s="6"/>
      <c r="F72" s="9">
        <f t="shared" si="0"/>
        <v>0</v>
      </c>
      <c r="H72" s="16"/>
      <c r="I72" s="19"/>
    </row>
    <row r="73" spans="1:10" hidden="1">
      <c r="A73" s="13"/>
      <c r="B73" s="14">
        <v>51010200020915</v>
      </c>
      <c r="C73" s="8" t="s">
        <v>42</v>
      </c>
      <c r="D73" s="23"/>
      <c r="E73" s="6"/>
      <c r="F73" s="9">
        <f t="shared" si="0"/>
        <v>0</v>
      </c>
      <c r="H73" s="16"/>
      <c r="I73" s="19"/>
    </row>
    <row r="74" spans="1:10">
      <c r="A74" s="13"/>
      <c r="B74" s="14">
        <v>51010200020906</v>
      </c>
      <c r="C74" s="8" t="s">
        <v>43</v>
      </c>
      <c r="D74" s="17">
        <v>7730091.7999999998</v>
      </c>
      <c r="E74" s="6"/>
      <c r="F74" s="9">
        <f t="shared" si="0"/>
        <v>7730091.7999999998</v>
      </c>
      <c r="H74" s="16"/>
      <c r="I74" s="19"/>
      <c r="J74" s="16"/>
    </row>
    <row r="75" spans="1:10">
      <c r="A75" s="13"/>
      <c r="B75" s="14">
        <v>51010200020907</v>
      </c>
      <c r="C75" s="8" t="s">
        <v>44</v>
      </c>
      <c r="D75" s="17">
        <v>3578584.23</v>
      </c>
      <c r="E75" s="6"/>
      <c r="F75" s="9">
        <f t="shared" si="0"/>
        <v>3578584.23</v>
      </c>
      <c r="H75" s="16"/>
      <c r="I75" s="19"/>
      <c r="J75" s="16"/>
    </row>
    <row r="76" spans="1:10" hidden="1">
      <c r="A76" s="13"/>
      <c r="B76" s="14">
        <v>51010200020908</v>
      </c>
      <c r="C76" s="8" t="s">
        <v>45</v>
      </c>
      <c r="D76" s="17"/>
      <c r="E76" s="6"/>
      <c r="F76" s="9">
        <f t="shared" si="0"/>
        <v>0</v>
      </c>
      <c r="H76" s="16"/>
      <c r="I76" s="16"/>
      <c r="J76" s="16"/>
    </row>
    <row r="77" spans="1:10" hidden="1">
      <c r="A77" s="13"/>
      <c r="B77" s="14">
        <v>51010200020911</v>
      </c>
      <c r="C77" s="8" t="s">
        <v>46</v>
      </c>
      <c r="D77" s="23"/>
      <c r="E77" s="6"/>
      <c r="F77" s="9">
        <f t="shared" si="0"/>
        <v>0</v>
      </c>
      <c r="H77" s="16"/>
      <c r="I77" s="19"/>
    </row>
    <row r="78" spans="1:10" ht="17.25" hidden="1" customHeight="1">
      <c r="A78" s="13"/>
      <c r="B78" s="14">
        <v>51010200020913</v>
      </c>
      <c r="C78" s="8" t="s">
        <v>47</v>
      </c>
      <c r="D78" s="23"/>
      <c r="E78" s="6"/>
      <c r="F78" s="9">
        <f t="shared" si="0"/>
        <v>0</v>
      </c>
      <c r="H78" s="16"/>
      <c r="I78" s="19"/>
    </row>
    <row r="79" spans="1:10" hidden="1">
      <c r="A79" s="13"/>
      <c r="B79" s="14">
        <v>51010200020914</v>
      </c>
      <c r="C79" s="8" t="s">
        <v>48</v>
      </c>
      <c r="D79" s="16"/>
      <c r="E79" s="6"/>
      <c r="F79" s="9">
        <f t="shared" si="0"/>
        <v>0</v>
      </c>
      <c r="H79" s="16"/>
      <c r="I79" s="19"/>
    </row>
    <row r="80" spans="1:10" ht="20.25" hidden="1" customHeight="1">
      <c r="A80" s="13"/>
      <c r="B80" s="14">
        <v>51010200020912</v>
      </c>
      <c r="C80" s="8" t="s">
        <v>49</v>
      </c>
      <c r="D80" s="17"/>
      <c r="E80" s="6"/>
      <c r="F80" s="9">
        <f t="shared" si="0"/>
        <v>0</v>
      </c>
      <c r="H80" s="16"/>
      <c r="I80" s="19"/>
    </row>
    <row r="81" spans="1:10">
      <c r="A81" s="13"/>
      <c r="B81" s="14">
        <v>51010200020903</v>
      </c>
      <c r="C81" s="8" t="s">
        <v>50</v>
      </c>
      <c r="D81" s="6">
        <v>14170.63</v>
      </c>
      <c r="E81" s="6"/>
      <c r="F81" s="9">
        <f t="shared" si="0"/>
        <v>14170.63</v>
      </c>
      <c r="H81" s="16"/>
      <c r="I81" s="19"/>
    </row>
    <row r="82" spans="1:10" ht="14.45" customHeight="1">
      <c r="B82" s="27" t="s">
        <v>51</v>
      </c>
      <c r="C82" s="28" t="s">
        <v>52</v>
      </c>
      <c r="D82" s="29">
        <f>SUM(D12:D81)</f>
        <v>332258299.10000008</v>
      </c>
      <c r="E82" s="29">
        <f>SUM(E12:E81)</f>
        <v>332258299.10000002</v>
      </c>
      <c r="F82" s="30"/>
      <c r="H82" s="17"/>
      <c r="I82" s="19"/>
    </row>
    <row r="83" spans="1:10">
      <c r="B83" s="31"/>
      <c r="D83" s="10"/>
      <c r="H83" s="19"/>
      <c r="I83" s="19"/>
    </row>
    <row r="84" spans="1:10">
      <c r="B84" s="31"/>
      <c r="D84" s="10"/>
      <c r="H84" s="19"/>
      <c r="I84" s="19"/>
    </row>
    <row r="85" spans="1:10">
      <c r="B85" s="32"/>
      <c r="C85" s="33"/>
      <c r="D85" s="33"/>
      <c r="H85" s="19">
        <f>D82-E82</f>
        <v>0</v>
      </c>
      <c r="I85" s="16"/>
    </row>
    <row r="86" spans="1:10" ht="15.75">
      <c r="A86" s="37" t="s">
        <v>53</v>
      </c>
      <c r="B86" s="37"/>
      <c r="C86" s="37"/>
      <c r="D86" s="37" t="s">
        <v>54</v>
      </c>
      <c r="E86" s="37"/>
      <c r="F86" s="37"/>
      <c r="H86" s="19"/>
      <c r="I86" s="16"/>
    </row>
    <row r="87" spans="1:10" ht="15.75">
      <c r="A87" s="37" t="s">
        <v>55</v>
      </c>
      <c r="B87" s="37"/>
      <c r="C87" s="37"/>
      <c r="D87" s="37" t="s">
        <v>56</v>
      </c>
      <c r="E87" s="37"/>
      <c r="F87" s="37"/>
      <c r="H87" s="19"/>
      <c r="I87" s="16"/>
      <c r="J87" s="31"/>
    </row>
    <row r="88" spans="1:10" ht="15.75">
      <c r="A88" s="37" t="s">
        <v>57</v>
      </c>
      <c r="B88" s="37"/>
      <c r="C88" s="37"/>
      <c r="D88" s="37" t="s">
        <v>58</v>
      </c>
      <c r="E88" s="37"/>
      <c r="F88" s="37"/>
      <c r="H88" s="16"/>
      <c r="I88" s="16"/>
    </row>
    <row r="89" spans="1:10">
      <c r="A89" s="32"/>
      <c r="B89" s="32"/>
      <c r="C89" s="33"/>
      <c r="D89" s="33"/>
      <c r="H89" s="16"/>
      <c r="I89" s="16"/>
    </row>
    <row r="90" spans="1:10">
      <c r="A90" s="32"/>
      <c r="B90" s="32"/>
      <c r="C90" s="33"/>
      <c r="D90" s="33"/>
      <c r="H90" s="16"/>
      <c r="I90" s="16"/>
    </row>
    <row r="91" spans="1:10" ht="15.75">
      <c r="A91" s="34"/>
      <c r="B91" s="32"/>
      <c r="C91" s="33"/>
      <c r="D91" s="33"/>
      <c r="H91" s="16"/>
    </row>
    <row r="92" spans="1:10" ht="15.75">
      <c r="B92" s="37" t="s">
        <v>59</v>
      </c>
      <c r="C92" s="37"/>
      <c r="D92" s="37"/>
      <c r="E92" s="37"/>
      <c r="F92" s="37"/>
      <c r="H92" s="16"/>
      <c r="I92" s="16"/>
      <c r="J92" s="16"/>
    </row>
    <row r="93" spans="1:10" ht="15.75">
      <c r="B93" s="37" t="s">
        <v>60</v>
      </c>
      <c r="C93" s="37"/>
      <c r="D93" s="37"/>
      <c r="E93" s="37"/>
      <c r="F93" s="37"/>
      <c r="H93" s="19"/>
      <c r="I93" s="19"/>
    </row>
    <row r="94" spans="1:10" ht="15.75">
      <c r="B94" s="37" t="s">
        <v>61</v>
      </c>
      <c r="C94" s="37"/>
      <c r="D94" s="37"/>
      <c r="E94" s="37"/>
      <c r="F94" s="37"/>
      <c r="I94" s="16"/>
    </row>
    <row r="95" spans="1:10">
      <c r="B95" s="32"/>
      <c r="C95" s="33"/>
      <c r="D95" s="33"/>
      <c r="I95" s="16"/>
    </row>
    <row r="98" spans="4:8">
      <c r="H98" s="16"/>
    </row>
    <row r="99" spans="4:8">
      <c r="D99" s="17"/>
    </row>
    <row r="101" spans="4:8">
      <c r="H101" s="19"/>
    </row>
  </sheetData>
  <mergeCells count="14">
    <mergeCell ref="A4:F4"/>
    <mergeCell ref="A6:F6"/>
    <mergeCell ref="A7:F7"/>
    <mergeCell ref="A8:F8"/>
    <mergeCell ref="B9:C10"/>
    <mergeCell ref="A86:C86"/>
    <mergeCell ref="D86:F86"/>
    <mergeCell ref="B94:F94"/>
    <mergeCell ref="A87:C87"/>
    <mergeCell ref="D87:F87"/>
    <mergeCell ref="A88:C88"/>
    <mergeCell ref="D88:F88"/>
    <mergeCell ref="B92:F92"/>
    <mergeCell ref="B93:F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Yennifer Castillo</dc:creator>
  <cp:lastModifiedBy>Deyaniris Peralta</cp:lastModifiedBy>
  <dcterms:created xsi:type="dcterms:W3CDTF">2026-01-09T18:38:40Z</dcterms:created>
  <dcterms:modified xsi:type="dcterms:W3CDTF">2026-03-09T13:22:52Z</dcterms:modified>
</cp:coreProperties>
</file>